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40" yWindow="-150" windowWidth="10275" windowHeight="8370"/>
  </bookViews>
  <sheets>
    <sheet name="19.9_2014" sheetId="6" r:id="rId1"/>
  </sheets>
  <definedNames>
    <definedName name="_Key1" localSheetId="0" hidden="1">'19.9_2014'!#REF!</definedName>
    <definedName name="_Key1" hidden="1">#REF!</definedName>
    <definedName name="_Order1" hidden="1">255</definedName>
    <definedName name="_Regression_Int" localSheetId="0" hidden="1">1</definedName>
    <definedName name="a" hidden="1">#REF!</definedName>
    <definedName name="_xlnm.Print_Area" localSheetId="0">'19.9_2014'!$A$1:$S$193</definedName>
    <definedName name="SDASD" localSheetId="0" hidden="1">#REF!</definedName>
    <definedName name="SDASD" hidden="1">#REF!</definedName>
  </definedNames>
  <calcPr calcId="145621"/>
</workbook>
</file>

<file path=xl/calcChain.xml><?xml version="1.0" encoding="utf-8"?>
<calcChain xmlns="http://schemas.openxmlformats.org/spreadsheetml/2006/main">
  <c r="R187" i="6"/>
  <c r="F189"/>
  <c r="F188"/>
  <c r="F185"/>
  <c r="D189"/>
  <c r="D188"/>
  <c r="D187"/>
  <c r="D185"/>
  <c r="B185" s="1"/>
  <c r="C189"/>
  <c r="B189"/>
  <c r="C188"/>
  <c r="B188"/>
  <c r="B187"/>
  <c r="C186"/>
  <c r="B186"/>
  <c r="C185"/>
  <c r="Q184"/>
  <c r="P184"/>
  <c r="O184"/>
  <c r="N184"/>
  <c r="M184"/>
  <c r="L184"/>
  <c r="K184"/>
  <c r="J184"/>
  <c r="I184"/>
  <c r="G184"/>
  <c r="E184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S151"/>
  <c r="R151"/>
  <c r="Q151"/>
  <c r="P151"/>
  <c r="O151"/>
  <c r="N151"/>
  <c r="M151"/>
  <c r="L151"/>
  <c r="K151"/>
  <c r="J151"/>
  <c r="I151"/>
  <c r="G151"/>
  <c r="E151"/>
  <c r="C151"/>
  <c r="C149"/>
  <c r="B149"/>
  <c r="C148"/>
  <c r="B148"/>
  <c r="C147"/>
  <c r="B147"/>
  <c r="C146"/>
  <c r="B146"/>
  <c r="B145" s="1"/>
  <c r="S145"/>
  <c r="R145"/>
  <c r="Q145"/>
  <c r="P145"/>
  <c r="O145"/>
  <c r="N145"/>
  <c r="M145"/>
  <c r="L145"/>
  <c r="K145"/>
  <c r="K143" s="1"/>
  <c r="J145"/>
  <c r="I145"/>
  <c r="I143" s="1"/>
  <c r="G145"/>
  <c r="G143" s="1"/>
  <c r="E145"/>
  <c r="E143" s="1"/>
  <c r="C145"/>
  <c r="S143"/>
  <c r="R143"/>
  <c r="Q143"/>
  <c r="P143"/>
  <c r="O143"/>
  <c r="N143"/>
  <c r="M143"/>
  <c r="J143"/>
  <c r="D45"/>
  <c r="C61"/>
  <c r="C60"/>
  <c r="C59"/>
  <c r="C58"/>
  <c r="C57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1"/>
  <c r="C20"/>
  <c r="C19"/>
  <c r="C18"/>
  <c r="D61"/>
  <c r="D60"/>
  <c r="D59"/>
  <c r="D58"/>
  <c r="D57"/>
  <c r="D54"/>
  <c r="B54" s="1"/>
  <c r="D53"/>
  <c r="B53" s="1"/>
  <c r="D52"/>
  <c r="B52" s="1"/>
  <c r="D51"/>
  <c r="B51" s="1"/>
  <c r="D50"/>
  <c r="B50" s="1"/>
  <c r="D49"/>
  <c r="B49" s="1"/>
  <c r="D48"/>
  <c r="B48" s="1"/>
  <c r="D47"/>
  <c r="B47" s="1"/>
  <c r="D46"/>
  <c r="B46" s="1"/>
  <c r="B45"/>
  <c r="D44"/>
  <c r="B44" s="1"/>
  <c r="D43"/>
  <c r="B43" s="1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1"/>
  <c r="B21" s="1"/>
  <c r="D20"/>
  <c r="B20" s="1"/>
  <c r="D19"/>
  <c r="B19" s="1"/>
  <c r="D18"/>
  <c r="C23"/>
  <c r="P17"/>
  <c r="O17"/>
  <c r="N17"/>
  <c r="M17"/>
  <c r="L17"/>
  <c r="K17"/>
  <c r="J17"/>
  <c r="I17"/>
  <c r="H17"/>
  <c r="G17"/>
  <c r="F17"/>
  <c r="P23"/>
  <c r="O23"/>
  <c r="N23"/>
  <c r="M23"/>
  <c r="L23"/>
  <c r="K23"/>
  <c r="J23"/>
  <c r="I23"/>
  <c r="H23"/>
  <c r="G23"/>
  <c r="F23"/>
  <c r="P56"/>
  <c r="O56"/>
  <c r="N56"/>
  <c r="M56"/>
  <c r="M15" s="1"/>
  <c r="L56"/>
  <c r="K56"/>
  <c r="J56"/>
  <c r="I56"/>
  <c r="H56"/>
  <c r="G56"/>
  <c r="F56"/>
  <c r="E56"/>
  <c r="E23"/>
  <c r="E17"/>
  <c r="N119"/>
  <c r="M119"/>
  <c r="L119"/>
  <c r="K119"/>
  <c r="J119"/>
  <c r="I119"/>
  <c r="H119"/>
  <c r="G119"/>
  <c r="F119"/>
  <c r="E119"/>
  <c r="D119"/>
  <c r="C119"/>
  <c r="N86"/>
  <c r="M86"/>
  <c r="L86"/>
  <c r="K86"/>
  <c r="J86"/>
  <c r="I86"/>
  <c r="H86"/>
  <c r="G86"/>
  <c r="F86"/>
  <c r="E86"/>
  <c r="D86"/>
  <c r="C86"/>
  <c r="N80"/>
  <c r="M80"/>
  <c r="L80"/>
  <c r="K80"/>
  <c r="J80"/>
  <c r="I80"/>
  <c r="H80"/>
  <c r="G80"/>
  <c r="F80"/>
  <c r="E80"/>
  <c r="D80"/>
  <c r="C80"/>
  <c r="N78"/>
  <c r="M78"/>
  <c r="L78"/>
  <c r="K78"/>
  <c r="J78"/>
  <c r="I78"/>
  <c r="H78"/>
  <c r="G78"/>
  <c r="F78"/>
  <c r="E78"/>
  <c r="D78"/>
  <c r="C78"/>
  <c r="B18"/>
  <c r="B59"/>
  <c r="B58"/>
  <c r="B60"/>
  <c r="D23"/>
  <c r="B27"/>
  <c r="B31"/>
  <c r="B35"/>
  <c r="B39"/>
  <c r="B24"/>
  <c r="B26"/>
  <c r="B28"/>
  <c r="B30"/>
  <c r="B32"/>
  <c r="B34"/>
  <c r="B36"/>
  <c r="B38"/>
  <c r="B40"/>
  <c r="B42"/>
  <c r="D56"/>
  <c r="K15"/>
  <c r="O15"/>
  <c r="J15"/>
  <c r="H15"/>
  <c r="P15"/>
  <c r="C17"/>
  <c r="E15" l="1"/>
  <c r="C56"/>
  <c r="L143"/>
  <c r="C184"/>
  <c r="C143" s="1"/>
  <c r="F15"/>
  <c r="L15"/>
  <c r="N15"/>
  <c r="G15"/>
  <c r="B25"/>
  <c r="B29"/>
  <c r="B33"/>
  <c r="B37"/>
  <c r="B41"/>
  <c r="B61"/>
  <c r="B56" s="1"/>
  <c r="B151"/>
  <c r="B184"/>
  <c r="D17"/>
  <c r="C15"/>
  <c r="D15"/>
  <c r="B17"/>
  <c r="I15"/>
  <c r="B23" l="1"/>
  <c r="B143"/>
  <c r="B15"/>
</calcChain>
</file>

<file path=xl/sharedStrings.xml><?xml version="1.0" encoding="utf-8"?>
<sst xmlns="http://schemas.openxmlformats.org/spreadsheetml/2006/main" count="221" uniqueCount="76">
  <si>
    <t>D.H.</t>
  </si>
  <si>
    <t>19.9 Actividades de Odontología Curativa Primer Nivel de Atención por Delegación
Primera Parte</t>
  </si>
  <si>
    <t>Delegación</t>
  </si>
  <si>
    <t>Actividades</t>
  </si>
  <si>
    <t>Total</t>
  </si>
  <si>
    <t>Subtotal</t>
  </si>
  <si>
    <t>Terapia Pulpar: Recubrimiento Pulpar Indirecto, Directo, Acceso y Pulpotomía</t>
  </si>
  <si>
    <t>Obturación 
Temporal</t>
  </si>
  <si>
    <t>Técnicas de Rehabilitación Atraumática  (TRA)</t>
  </si>
  <si>
    <t>Obturación</t>
  </si>
  <si>
    <t>Con Amalgama (Incluye el pulido de la misma)</t>
  </si>
  <si>
    <t>Con Ionomero de Vidrio</t>
  </si>
  <si>
    <t>Con Resina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</si>
  <si>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</si>
  <si>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</si>
  <si>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</si>
  <si>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</si>
  <si>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</si>
  <si>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</si>
  <si>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</si>
  <si>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</si>
  <si>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</si>
  <si>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</si>
  <si>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</si>
  <si>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</si>
  <si>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</si>
  <si>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</si>
  <si>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</si>
  <si>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</si>
  <si>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</si>
  <si>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</si>
  <si>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</si>
  <si>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</si>
  <si>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</si>
  <si>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</si>
  <si>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</si>
  <si>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</si>
  <si>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</si>
  <si>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</si>
  <si>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</si>
  <si>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</si>
  <si>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</si>
  <si>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</si>
  <si>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</si>
  <si>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</si>
  <si>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</si>
  <si>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</si>
  <si>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</si>
  <si>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</si>
  <si>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</si>
  <si>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</si>
  <si>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</si>
  <si>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</si>
  <si>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</si>
  <si>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</si>
  <si>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"Centenario de la Revolución Mexicana"</t>
  </si>
  <si>
    <t>H.R. "Primero de Octubre"</t>
  </si>
  <si>
    <t>H.R. "Lic. Adolfo López Mateos"</t>
  </si>
  <si>
    <t>Fuente: Sistema en Línea de Información Estadística de Medicina Preventiva:  Informe Mensual de Actividades de Las Subdelegaciones Médicas  SM10-21</t>
  </si>
  <si>
    <t>D.H. = Derechohabientes</t>
  </si>
  <si>
    <t>No D.H. = No Derechohabientes</t>
  </si>
  <si>
    <t>19.9 Actividades de Odontología Curativa Primer Nivel de Atención por Delegación 
Segunda Parte</t>
  </si>
  <si>
    <t>Detrartaje: Eliminación de Sarro Supragingival</t>
  </si>
  <si>
    <t>Drenado de Abceso</t>
  </si>
  <si>
    <t>Extracción</t>
  </si>
  <si>
    <t>Actividades Curativas Diversas, Cementado de Incrustaciones, Ajuste de Prótesis y Desgaste Selectivo</t>
  </si>
  <si>
    <t>Otras Atenciones</t>
  </si>
  <si>
    <t>Semana Nacional de Salud Bucal</t>
  </si>
  <si>
    <t>Cirugía Bucal</t>
  </si>
  <si>
    <t>Próteis Fija</t>
  </si>
  <si>
    <t>Prótesis Removible</t>
  </si>
  <si>
    <t>Periodoncia</t>
  </si>
  <si>
    <t>Ortodoncia</t>
  </si>
  <si>
    <t>Odontopediatría</t>
  </si>
  <si>
    <t>Endodoncia</t>
  </si>
  <si>
    <t>19.9 Actividades de Odontología Curativa Segundo y Tercer Nivel de Atención por Delegación 
Tercera Parte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</si>
</sst>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20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theme="1"/>
      <name val="Soberana Sans Light"/>
      <family val="3"/>
    </font>
    <font>
      <sz val="10"/>
      <color theme="1"/>
      <name val="Soberana Sans Light"/>
      <family val="3"/>
    </font>
    <font>
      <sz val="11"/>
      <color indexed="8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1" applyFont="1" applyFill="1" applyAlignment="1">
      <alignment horizontal="left" vertical="center"/>
    </xf>
    <xf numFmtId="164" fontId="2" fillId="0" borderId="0" xfId="1" applyNumberFormat="1" applyFont="1" applyAlignment="1" applyProtection="1">
      <alignment vertical="center"/>
    </xf>
    <xf numFmtId="0" fontId="3" fillId="0" borderId="0" xfId="1" applyFont="1" applyFill="1" applyAlignment="1" applyProtection="1">
      <alignment horizontal="centerContinuous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 applyProtection="1">
      <alignment horizontal="centerContinuous" vertical="center"/>
    </xf>
    <xf numFmtId="164" fontId="2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indent="2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8" fillId="0" borderId="3" xfId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2" xfId="1" applyFont="1" applyFill="1" applyBorder="1" applyAlignment="1" applyProtection="1">
      <alignment horizontal="left" vertical="center"/>
    </xf>
    <xf numFmtId="164" fontId="16" fillId="0" borderId="2" xfId="1" applyNumberFormat="1" applyFont="1" applyFill="1" applyBorder="1" applyAlignment="1">
      <alignment vertical="center"/>
    </xf>
    <xf numFmtId="0" fontId="16" fillId="0" borderId="2" xfId="1" applyFont="1" applyFill="1" applyBorder="1" applyAlignment="1">
      <alignment vertical="center"/>
    </xf>
    <xf numFmtId="3" fontId="15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>
      <alignment horizontal="right" vertical="center"/>
    </xf>
    <xf numFmtId="3" fontId="13" fillId="0" borderId="0" xfId="0" applyNumberFormat="1" applyFont="1"/>
    <xf numFmtId="3" fontId="16" fillId="0" borderId="0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/>
    </xf>
    <xf numFmtId="0" fontId="13" fillId="0" borderId="1" xfId="0" applyFont="1" applyBorder="1"/>
    <xf numFmtId="0" fontId="18" fillId="0" borderId="0" xfId="0" applyFont="1"/>
    <xf numFmtId="164" fontId="14" fillId="0" borderId="0" xfId="1" applyNumberFormat="1" applyFont="1" applyFill="1" applyAlignment="1" applyProtection="1">
      <alignment vertical="center"/>
    </xf>
    <xf numFmtId="0" fontId="18" fillId="0" borderId="0" xfId="0" applyFont="1" applyAlignment="1">
      <alignment horizontal="left" indent="2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5" fillId="0" borderId="1" xfId="1" applyFont="1" applyFill="1" applyBorder="1" applyAlignment="1" applyProtection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5" fillId="0" borderId="0" xfId="1" applyFont="1" applyFill="1" applyAlignment="1" applyProtection="1">
      <alignment horizontal="centerContinuous" vertical="center"/>
    </xf>
    <xf numFmtId="0" fontId="16" fillId="0" borderId="1" xfId="1" applyFont="1" applyFill="1" applyBorder="1" applyAlignment="1">
      <alignment horizontal="centerContinuous" vertical="center"/>
    </xf>
    <xf numFmtId="3" fontId="15" fillId="2" borderId="0" xfId="1" applyNumberFormat="1" applyFont="1" applyFill="1" applyAlignment="1" applyProtection="1">
      <alignment horizontal="right" vertical="center"/>
    </xf>
    <xf numFmtId="164" fontId="16" fillId="0" borderId="0" xfId="1" applyNumberFormat="1" applyFont="1" applyFill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9" fillId="0" borderId="0" xfId="0" applyFont="1"/>
    <xf numFmtId="0" fontId="16" fillId="0" borderId="1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>
      <alignment horizontal="centerContinuous" vertical="center"/>
    </xf>
    <xf numFmtId="0" fontId="8" fillId="2" borderId="3" xfId="1" applyFont="1" applyFill="1" applyBorder="1" applyAlignment="1" applyProtection="1">
      <alignment horizontal="center" vertical="center"/>
    </xf>
    <xf numFmtId="164" fontId="14" fillId="2" borderId="0" xfId="1" applyNumberFormat="1" applyFont="1" applyFill="1" applyAlignment="1" applyProtection="1">
      <alignment vertical="center"/>
    </xf>
    <xf numFmtId="0" fontId="16" fillId="0" borderId="2" xfId="1" applyFont="1" applyBorder="1" applyAlignment="1" applyProtection="1">
      <alignment horizontal="left" vertical="center"/>
    </xf>
    <xf numFmtId="0" fontId="16" fillId="0" borderId="2" xfId="1" applyFont="1" applyBorder="1" applyAlignment="1">
      <alignment vertical="center"/>
    </xf>
    <xf numFmtId="3" fontId="15" fillId="0" borderId="0" xfId="1" applyNumberFormat="1" applyFont="1" applyBorder="1" applyAlignment="1" applyProtection="1">
      <alignment horizontal="right" vertical="center"/>
    </xf>
    <xf numFmtId="3" fontId="16" fillId="0" borderId="0" xfId="1" applyNumberFormat="1" applyFont="1" applyBorder="1" applyAlignment="1" applyProtection="1">
      <alignment horizontal="right" vertical="center"/>
    </xf>
    <xf numFmtId="3" fontId="13" fillId="0" borderId="0" xfId="0" applyNumberFormat="1" applyFont="1" applyFill="1"/>
    <xf numFmtId="0" fontId="13" fillId="0" borderId="0" xfId="0" applyFont="1" applyFill="1"/>
    <xf numFmtId="3" fontId="15" fillId="0" borderId="0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Border="1" applyAlignment="1">
      <alignment vertical="center"/>
    </xf>
    <xf numFmtId="3" fontId="16" fillId="0" borderId="1" xfId="1" applyNumberFormat="1" applyFont="1" applyBorder="1" applyAlignment="1" applyProtection="1">
      <alignment horizontal="right" vertical="center"/>
    </xf>
    <xf numFmtId="3" fontId="16" fillId="0" borderId="1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0" fontId="8" fillId="0" borderId="10" xfId="1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</xdr:colOff>
      <xdr:row>0</xdr:row>
      <xdr:rowOff>0</xdr:rowOff>
    </xdr:from>
    <xdr:to>
      <xdr:col>16</xdr:col>
      <xdr:colOff>92075</xdr:colOff>
      <xdr:row>4</xdr:row>
      <xdr:rowOff>152400</xdr:rowOff>
    </xdr:to>
    <xdr:pic>
      <xdr:nvPicPr>
        <xdr:cNvPr id="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263519" y="0"/>
          <a:ext cx="2557462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584200</xdr:colOff>
      <xdr:row>5</xdr:row>
      <xdr:rowOff>9525</xdr:rowOff>
    </xdr:to>
    <xdr:pic>
      <xdr:nvPicPr>
        <xdr:cNvPr id="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8449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749299</xdr:colOff>
      <xdr:row>63</xdr:row>
      <xdr:rowOff>149225</xdr:rowOff>
    </xdr:from>
    <xdr:to>
      <xdr:col>13</xdr:col>
      <xdr:colOff>1203324</xdr:colOff>
      <xdr:row>68</xdr:row>
      <xdr:rowOff>139699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119599" y="13750925"/>
          <a:ext cx="2943225" cy="9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25400</xdr:rowOff>
    </xdr:from>
    <xdr:to>
      <xdr:col>1</xdr:col>
      <xdr:colOff>584200</xdr:colOff>
      <xdr:row>68</xdr:row>
      <xdr:rowOff>152400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3792200"/>
          <a:ext cx="2984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469900</xdr:colOff>
      <xdr:row>128</xdr:row>
      <xdr:rowOff>0</xdr:rowOff>
    </xdr:from>
    <xdr:to>
      <xdr:col>18</xdr:col>
      <xdr:colOff>1225550</xdr:colOff>
      <xdr:row>133</xdr:row>
      <xdr:rowOff>114301</xdr:rowOff>
    </xdr:to>
    <xdr:pic>
      <xdr:nvPicPr>
        <xdr:cNvPr id="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3063200" y="27698700"/>
          <a:ext cx="324485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128</xdr:row>
      <xdr:rowOff>12700</xdr:rowOff>
    </xdr:from>
    <xdr:to>
      <xdr:col>1</xdr:col>
      <xdr:colOff>974725</xdr:colOff>
      <xdr:row>134</xdr:row>
      <xdr:rowOff>60325</xdr:rowOff>
    </xdr:to>
    <xdr:pic>
      <xdr:nvPicPr>
        <xdr:cNvPr id="1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2700" y="27711400"/>
          <a:ext cx="3365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S193"/>
  <sheetViews>
    <sheetView showGridLines="0" tabSelected="1" zoomScale="80" zoomScaleNormal="80" zoomScaleSheetLayoutView="75" workbookViewId="0">
      <selection activeCell="A8" sqref="A8:P8"/>
    </sheetView>
  </sheetViews>
  <sheetFormatPr baseColWidth="10" defaultColWidth="11" defaultRowHeight="12.75"/>
  <cols>
    <col min="1" max="1" width="36.140625" style="4" customWidth="1"/>
    <col min="2" max="19" width="18.7109375" style="4" customWidth="1"/>
    <col min="20" max="16384" width="11" style="4"/>
  </cols>
  <sheetData>
    <row r="1" spans="1:16" ht="15" customHeight="1"/>
    <row r="2" spans="1:16" ht="15" customHeight="1"/>
    <row r="3" spans="1:16" ht="15" customHeight="1"/>
    <row r="4" spans="1:16" ht="15" customHeight="1"/>
    <row r="5" spans="1:16" ht="15" customHeight="1"/>
    <row r="6" spans="1:16" ht="16.5" customHeight="1">
      <c r="A6" s="81" t="s">
        <v>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s="18" customFormat="1" ht="12.75" customHeight="1">
      <c r="A7" s="17"/>
      <c r="O7" s="19"/>
      <c r="P7" s="20"/>
    </row>
    <row r="8" spans="1:16" s="21" customFormat="1" ht="38.25" customHeight="1">
      <c r="A8" s="88" t="s">
        <v>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ht="15" customHeight="1">
      <c r="A9" s="8"/>
      <c r="B9" s="7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s="18" customFormat="1" ht="18.75" customHeight="1">
      <c r="A10" s="71" t="s">
        <v>2</v>
      </c>
      <c r="B10" s="93" t="s">
        <v>4</v>
      </c>
      <c r="C10" s="96" t="s">
        <v>3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</row>
    <row r="11" spans="1:16" s="18" customFormat="1" ht="18.75" customHeight="1">
      <c r="A11" s="71"/>
      <c r="B11" s="94"/>
      <c r="C11" s="71" t="s">
        <v>5</v>
      </c>
      <c r="D11" s="71"/>
      <c r="E11" s="91" t="s">
        <v>6</v>
      </c>
      <c r="F11" s="91"/>
      <c r="G11" s="91" t="s">
        <v>7</v>
      </c>
      <c r="H11" s="71"/>
      <c r="I11" s="91" t="s">
        <v>8</v>
      </c>
      <c r="J11" s="91"/>
      <c r="K11" s="91" t="s">
        <v>9</v>
      </c>
      <c r="L11" s="91"/>
      <c r="M11" s="91"/>
      <c r="N11" s="91"/>
      <c r="O11" s="91"/>
      <c r="P11" s="91"/>
    </row>
    <row r="12" spans="1:16" s="18" customFormat="1" ht="38.25" customHeight="1">
      <c r="A12" s="71"/>
      <c r="B12" s="94"/>
      <c r="C12" s="71"/>
      <c r="D12" s="71"/>
      <c r="E12" s="91"/>
      <c r="F12" s="91"/>
      <c r="G12" s="71"/>
      <c r="H12" s="71"/>
      <c r="I12" s="91"/>
      <c r="J12" s="91"/>
      <c r="K12" s="91" t="s">
        <v>10</v>
      </c>
      <c r="L12" s="91"/>
      <c r="M12" s="91" t="s">
        <v>11</v>
      </c>
      <c r="N12" s="91"/>
      <c r="O12" s="91" t="s">
        <v>12</v>
      </c>
      <c r="P12" s="91"/>
    </row>
    <row r="13" spans="1:16" s="18" customFormat="1" ht="18" customHeight="1">
      <c r="A13" s="71"/>
      <c r="B13" s="95"/>
      <c r="C13" s="22" t="s">
        <v>0</v>
      </c>
      <c r="D13" s="23" t="s">
        <v>13</v>
      </c>
      <c r="E13" s="22" t="s">
        <v>0</v>
      </c>
      <c r="F13" s="23" t="s">
        <v>13</v>
      </c>
      <c r="G13" s="22" t="s">
        <v>0</v>
      </c>
      <c r="H13" s="23" t="s">
        <v>13</v>
      </c>
      <c r="I13" s="22" t="s">
        <v>0</v>
      </c>
      <c r="J13" s="23" t="s">
        <v>13</v>
      </c>
      <c r="K13" s="22" t="s">
        <v>0</v>
      </c>
      <c r="L13" s="23" t="s">
        <v>13</v>
      </c>
      <c r="M13" s="22" t="s">
        <v>0</v>
      </c>
      <c r="N13" s="23" t="s">
        <v>13</v>
      </c>
      <c r="O13" s="22" t="s">
        <v>0</v>
      </c>
      <c r="P13" s="23" t="s">
        <v>13</v>
      </c>
    </row>
    <row r="14" spans="1:16" s="27" customFormat="1" ht="15" customHeight="1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s="26" customFormat="1" ht="15" customHeight="1">
      <c r="A15" s="24" t="s">
        <v>4</v>
      </c>
      <c r="B15" s="31">
        <f t="shared" ref="B15:P15" si="0">SUM(B17+B23+B56)</f>
        <v>1590015</v>
      </c>
      <c r="C15" s="31">
        <f t="shared" si="0"/>
        <v>1574440</v>
      </c>
      <c r="D15" s="31">
        <f t="shared" si="0"/>
        <v>15575</v>
      </c>
      <c r="E15" s="31">
        <f t="shared" si="0"/>
        <v>90485</v>
      </c>
      <c r="F15" s="31">
        <f t="shared" si="0"/>
        <v>53</v>
      </c>
      <c r="G15" s="31">
        <f t="shared" si="0"/>
        <v>327197</v>
      </c>
      <c r="H15" s="31">
        <f t="shared" si="0"/>
        <v>518</v>
      </c>
      <c r="I15" s="31">
        <f t="shared" si="0"/>
        <v>29327</v>
      </c>
      <c r="J15" s="31">
        <f t="shared" si="0"/>
        <v>29</v>
      </c>
      <c r="K15" s="31">
        <f t="shared" si="0"/>
        <v>311584</v>
      </c>
      <c r="L15" s="31">
        <f t="shared" si="0"/>
        <v>1474</v>
      </c>
      <c r="M15" s="31">
        <f t="shared" si="0"/>
        <v>109141</v>
      </c>
      <c r="N15" s="31">
        <f t="shared" si="0"/>
        <v>158</v>
      </c>
      <c r="O15" s="31">
        <f t="shared" si="0"/>
        <v>106018</v>
      </c>
      <c r="P15" s="31">
        <f t="shared" si="0"/>
        <v>642</v>
      </c>
    </row>
    <row r="16" spans="1:16" s="27" customFormat="1" ht="15" customHeight="1">
      <c r="A16" s="25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s="26" customFormat="1" ht="15" customHeight="1">
      <c r="A17" s="24" t="s">
        <v>15</v>
      </c>
      <c r="B17" s="31">
        <f>SUM(B18:B21)</f>
        <v>454781</v>
      </c>
      <c r="C17" s="31">
        <f>SUM(C18:C21)</f>
        <v>451194</v>
      </c>
      <c r="D17" s="31">
        <f>SUM(D18:D21)</f>
        <v>3587</v>
      </c>
      <c r="E17" s="31">
        <f>SUM(E18:E21)</f>
        <v>23193</v>
      </c>
      <c r="F17" s="31">
        <f t="shared" ref="F17:P17" si="1">SUM(F18:F21)</f>
        <v>51</v>
      </c>
      <c r="G17" s="31">
        <f t="shared" si="1"/>
        <v>111314</v>
      </c>
      <c r="H17" s="31">
        <f t="shared" si="1"/>
        <v>386</v>
      </c>
      <c r="I17" s="31">
        <f t="shared" si="1"/>
        <v>14802</v>
      </c>
      <c r="J17" s="31">
        <f t="shared" si="1"/>
        <v>2</v>
      </c>
      <c r="K17" s="31">
        <f t="shared" si="1"/>
        <v>86585</v>
      </c>
      <c r="L17" s="31">
        <f t="shared" si="1"/>
        <v>1208</v>
      </c>
      <c r="M17" s="31">
        <f t="shared" si="1"/>
        <v>35902</v>
      </c>
      <c r="N17" s="31">
        <f t="shared" si="1"/>
        <v>115</v>
      </c>
      <c r="O17" s="31">
        <f t="shared" si="1"/>
        <v>34672</v>
      </c>
      <c r="P17" s="31">
        <f t="shared" si="1"/>
        <v>328</v>
      </c>
    </row>
    <row r="18" spans="1:16" s="27" customFormat="1" ht="15" customHeight="1">
      <c r="A18" s="25" t="s">
        <v>16</v>
      </c>
      <c r="B18" s="32">
        <f>SUM(C18+D18)</f>
        <v>142722</v>
      </c>
      <c r="C18" s="33">
        <f t="shared" ref="C18:D21" si="2">SUM(E18+G18+I18+K18+M18+O18+C81+E81+G81+I81+K81+M81)</f>
        <v>140568</v>
      </c>
      <c r="D18" s="33">
        <f t="shared" si="2"/>
        <v>2154</v>
      </c>
      <c r="E18" s="34">
        <v>7349</v>
      </c>
      <c r="F18" s="25">
        <v>51</v>
      </c>
      <c r="G18" s="34">
        <v>36498</v>
      </c>
      <c r="H18" s="25">
        <v>382</v>
      </c>
      <c r="I18" s="34">
        <v>9447</v>
      </c>
      <c r="J18" s="25">
        <v>0</v>
      </c>
      <c r="K18" s="34">
        <v>22074</v>
      </c>
      <c r="L18" s="25">
        <v>464</v>
      </c>
      <c r="M18" s="34">
        <v>11579</v>
      </c>
      <c r="N18" s="25">
        <v>95</v>
      </c>
      <c r="O18" s="34">
        <v>12875</v>
      </c>
      <c r="P18" s="25">
        <v>325</v>
      </c>
    </row>
    <row r="19" spans="1:16" s="27" customFormat="1" ht="15" customHeight="1">
      <c r="A19" s="25" t="s">
        <v>17</v>
      </c>
      <c r="B19" s="32">
        <f>SUM(C19+D19)</f>
        <v>105891</v>
      </c>
      <c r="C19" s="33">
        <f t="shared" si="2"/>
        <v>104898</v>
      </c>
      <c r="D19" s="33">
        <f t="shared" si="2"/>
        <v>993</v>
      </c>
      <c r="E19" s="34">
        <v>5021</v>
      </c>
      <c r="F19" s="25">
        <v>0</v>
      </c>
      <c r="G19" s="34">
        <v>31546</v>
      </c>
      <c r="H19" s="25">
        <v>0</v>
      </c>
      <c r="I19" s="34">
        <v>1167</v>
      </c>
      <c r="J19" s="25">
        <v>0</v>
      </c>
      <c r="K19" s="34">
        <v>27931</v>
      </c>
      <c r="L19" s="25">
        <v>742</v>
      </c>
      <c r="M19" s="34">
        <v>6531</v>
      </c>
      <c r="N19" s="25">
        <v>13</v>
      </c>
      <c r="O19" s="34">
        <v>7654</v>
      </c>
      <c r="P19" s="25">
        <v>0</v>
      </c>
    </row>
    <row r="20" spans="1:16" s="27" customFormat="1" ht="15" customHeight="1">
      <c r="A20" s="25" t="s">
        <v>18</v>
      </c>
      <c r="B20" s="32">
        <f>SUM(C20+D20)</f>
        <v>130743</v>
      </c>
      <c r="C20" s="33">
        <f t="shared" si="2"/>
        <v>130528</v>
      </c>
      <c r="D20" s="33">
        <f t="shared" si="2"/>
        <v>215</v>
      </c>
      <c r="E20" s="34">
        <v>6703</v>
      </c>
      <c r="F20" s="25">
        <v>0</v>
      </c>
      <c r="G20" s="34">
        <v>27122</v>
      </c>
      <c r="H20" s="25">
        <v>0</v>
      </c>
      <c r="I20" s="34">
        <v>3539</v>
      </c>
      <c r="J20" s="25">
        <v>2</v>
      </c>
      <c r="K20" s="34">
        <v>22929</v>
      </c>
      <c r="L20" s="25">
        <v>0</v>
      </c>
      <c r="M20" s="34">
        <v>13008</v>
      </c>
      <c r="N20" s="25">
        <v>0</v>
      </c>
      <c r="O20" s="34">
        <v>8519</v>
      </c>
      <c r="P20" s="25">
        <v>0</v>
      </c>
    </row>
    <row r="21" spans="1:16" s="27" customFormat="1" ht="15" customHeight="1">
      <c r="A21" s="25" t="s">
        <v>19</v>
      </c>
      <c r="B21" s="32">
        <f>SUM(C21+D21)</f>
        <v>75425</v>
      </c>
      <c r="C21" s="33">
        <f t="shared" si="2"/>
        <v>75200</v>
      </c>
      <c r="D21" s="33">
        <f t="shared" si="2"/>
        <v>225</v>
      </c>
      <c r="E21" s="34">
        <v>4120</v>
      </c>
      <c r="F21" s="25">
        <v>0</v>
      </c>
      <c r="G21" s="34">
        <v>16148</v>
      </c>
      <c r="H21" s="25">
        <v>4</v>
      </c>
      <c r="I21" s="25">
        <v>649</v>
      </c>
      <c r="J21" s="25">
        <v>0</v>
      </c>
      <c r="K21" s="34">
        <v>13651</v>
      </c>
      <c r="L21" s="25">
        <v>2</v>
      </c>
      <c r="M21" s="34">
        <v>4784</v>
      </c>
      <c r="N21" s="25">
        <v>7</v>
      </c>
      <c r="O21" s="34">
        <v>5624</v>
      </c>
      <c r="P21" s="25">
        <v>3</v>
      </c>
    </row>
    <row r="22" spans="1:16" s="27" customFormat="1" ht="15" customHeight="1">
      <c r="A22" s="2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s="26" customFormat="1" ht="15" customHeight="1">
      <c r="A23" s="24" t="s">
        <v>20</v>
      </c>
      <c r="B23" s="31">
        <f>SUM(B24:B54)</f>
        <v>1127837</v>
      </c>
      <c r="C23" s="31">
        <f>SUM(C24:C54)</f>
        <v>1115887</v>
      </c>
      <c r="D23" s="31">
        <f>SUM(D24:D54)</f>
        <v>11950</v>
      </c>
      <c r="E23" s="31">
        <f>SUM(E24:E54)</f>
        <v>66994</v>
      </c>
      <c r="F23" s="31">
        <f t="shared" ref="F23:P23" si="3">SUM(F24:F54)</f>
        <v>2</v>
      </c>
      <c r="G23" s="31">
        <f t="shared" si="3"/>
        <v>215883</v>
      </c>
      <c r="H23" s="31">
        <f t="shared" si="3"/>
        <v>132</v>
      </c>
      <c r="I23" s="31">
        <f t="shared" si="3"/>
        <v>14525</v>
      </c>
      <c r="J23" s="31">
        <f t="shared" si="3"/>
        <v>27</v>
      </c>
      <c r="K23" s="31">
        <f t="shared" si="3"/>
        <v>222869</v>
      </c>
      <c r="L23" s="31">
        <f t="shared" si="3"/>
        <v>266</v>
      </c>
      <c r="M23" s="31">
        <f t="shared" si="3"/>
        <v>73219</v>
      </c>
      <c r="N23" s="31">
        <f t="shared" si="3"/>
        <v>43</v>
      </c>
      <c r="O23" s="31">
        <f t="shared" si="3"/>
        <v>71164</v>
      </c>
      <c r="P23" s="31">
        <f t="shared" si="3"/>
        <v>314</v>
      </c>
    </row>
    <row r="24" spans="1:16" s="27" customFormat="1" ht="15" customHeight="1">
      <c r="A24" s="25" t="s">
        <v>21</v>
      </c>
      <c r="B24" s="32">
        <f t="shared" ref="B24:B54" si="4">SUM(C24+D24)</f>
        <v>19683</v>
      </c>
      <c r="C24" s="33">
        <f t="shared" ref="C24:C54" si="5">SUM(E24+G24+I24+K24+M24+O24+C87+E87+G87+I87+K87+M87)</f>
        <v>19661</v>
      </c>
      <c r="D24" s="33">
        <f t="shared" ref="D24:D54" si="6">SUM(F24+H24+J24+L24+N24+P24+D87+F87+H87+J87+L87+N87)</f>
        <v>22</v>
      </c>
      <c r="E24" s="34">
        <v>1663</v>
      </c>
      <c r="F24" s="25">
        <v>0</v>
      </c>
      <c r="G24" s="34">
        <v>1326</v>
      </c>
      <c r="H24" s="25">
        <v>7</v>
      </c>
      <c r="I24" s="25">
        <v>151</v>
      </c>
      <c r="J24" s="25">
        <v>0</v>
      </c>
      <c r="K24" s="34">
        <v>3057</v>
      </c>
      <c r="L24" s="25">
        <v>5</v>
      </c>
      <c r="M24" s="25">
        <v>575</v>
      </c>
      <c r="N24" s="25">
        <v>0</v>
      </c>
      <c r="O24" s="25">
        <v>428</v>
      </c>
      <c r="P24" s="25">
        <v>1</v>
      </c>
    </row>
    <row r="25" spans="1:16" s="27" customFormat="1" ht="15" customHeight="1">
      <c r="A25" s="25" t="s">
        <v>22</v>
      </c>
      <c r="B25" s="32">
        <f t="shared" si="4"/>
        <v>9293</v>
      </c>
      <c r="C25" s="33">
        <f t="shared" si="5"/>
        <v>9255</v>
      </c>
      <c r="D25" s="33">
        <f t="shared" si="6"/>
        <v>38</v>
      </c>
      <c r="E25" s="25">
        <v>728</v>
      </c>
      <c r="F25" s="25">
        <v>0</v>
      </c>
      <c r="G25" s="34">
        <v>1364</v>
      </c>
      <c r="H25" s="25">
        <v>0</v>
      </c>
      <c r="I25" s="25">
        <v>36</v>
      </c>
      <c r="J25" s="25">
        <v>0</v>
      </c>
      <c r="K25" s="34">
        <v>1452</v>
      </c>
      <c r="L25" s="25">
        <v>0</v>
      </c>
      <c r="M25" s="25">
        <v>255</v>
      </c>
      <c r="N25" s="25">
        <v>0</v>
      </c>
      <c r="O25" s="25">
        <v>122</v>
      </c>
      <c r="P25" s="25">
        <v>0</v>
      </c>
    </row>
    <row r="26" spans="1:16" s="27" customFormat="1" ht="15" customHeight="1">
      <c r="A26" s="25" t="s">
        <v>23</v>
      </c>
      <c r="B26" s="32">
        <f t="shared" si="4"/>
        <v>14892</v>
      </c>
      <c r="C26" s="33">
        <f t="shared" si="5"/>
        <v>14866</v>
      </c>
      <c r="D26" s="33">
        <f t="shared" si="6"/>
        <v>26</v>
      </c>
      <c r="E26" s="25">
        <v>70</v>
      </c>
      <c r="F26" s="25">
        <v>2</v>
      </c>
      <c r="G26" s="34">
        <v>1803</v>
      </c>
      <c r="H26" s="25">
        <v>0</v>
      </c>
      <c r="I26" s="25">
        <v>0</v>
      </c>
      <c r="J26" s="25">
        <v>0</v>
      </c>
      <c r="K26" s="34">
        <v>2776</v>
      </c>
      <c r="L26" s="25">
        <v>0</v>
      </c>
      <c r="M26" s="34">
        <v>1522</v>
      </c>
      <c r="N26" s="25">
        <v>0</v>
      </c>
      <c r="O26" s="25">
        <v>70</v>
      </c>
      <c r="P26" s="25">
        <v>0</v>
      </c>
    </row>
    <row r="27" spans="1:16" s="27" customFormat="1" ht="15" customHeight="1">
      <c r="A27" s="25" t="s">
        <v>24</v>
      </c>
      <c r="B27" s="32">
        <f t="shared" si="4"/>
        <v>9335</v>
      </c>
      <c r="C27" s="33">
        <f t="shared" si="5"/>
        <v>9049</v>
      </c>
      <c r="D27" s="33">
        <f t="shared" si="6"/>
        <v>286</v>
      </c>
      <c r="E27" s="25">
        <v>673</v>
      </c>
      <c r="F27" s="25">
        <v>0</v>
      </c>
      <c r="G27" s="25">
        <v>912</v>
      </c>
      <c r="H27" s="25">
        <v>0</v>
      </c>
      <c r="I27" s="25">
        <v>0</v>
      </c>
      <c r="J27" s="25">
        <v>0</v>
      </c>
      <c r="K27" s="34">
        <v>1295</v>
      </c>
      <c r="L27" s="25">
        <v>0</v>
      </c>
      <c r="M27" s="25">
        <v>290</v>
      </c>
      <c r="N27" s="25">
        <v>0</v>
      </c>
      <c r="O27" s="25">
        <v>331</v>
      </c>
      <c r="P27" s="25">
        <v>0</v>
      </c>
    </row>
    <row r="28" spans="1:16" s="27" customFormat="1" ht="15" customHeight="1">
      <c r="A28" s="25" t="s">
        <v>25</v>
      </c>
      <c r="B28" s="32">
        <f t="shared" si="4"/>
        <v>32342</v>
      </c>
      <c r="C28" s="33">
        <f t="shared" si="5"/>
        <v>32196</v>
      </c>
      <c r="D28" s="33">
        <f t="shared" si="6"/>
        <v>146</v>
      </c>
      <c r="E28" s="34">
        <v>1711</v>
      </c>
      <c r="F28" s="25">
        <v>0</v>
      </c>
      <c r="G28" s="34">
        <v>5529</v>
      </c>
      <c r="H28" s="25">
        <v>0</v>
      </c>
      <c r="I28" s="25">
        <v>159</v>
      </c>
      <c r="J28" s="25">
        <v>0</v>
      </c>
      <c r="K28" s="34">
        <v>8671</v>
      </c>
      <c r="L28" s="25">
        <v>0</v>
      </c>
      <c r="M28" s="25">
        <v>718</v>
      </c>
      <c r="N28" s="25">
        <v>0</v>
      </c>
      <c r="O28" s="25">
        <v>158</v>
      </c>
      <c r="P28" s="25">
        <v>1</v>
      </c>
    </row>
    <row r="29" spans="1:16" s="27" customFormat="1" ht="15" customHeight="1">
      <c r="A29" s="25" t="s">
        <v>26</v>
      </c>
      <c r="B29" s="32">
        <f t="shared" si="4"/>
        <v>9350</v>
      </c>
      <c r="C29" s="33">
        <f t="shared" si="5"/>
        <v>9239</v>
      </c>
      <c r="D29" s="33">
        <f t="shared" si="6"/>
        <v>111</v>
      </c>
      <c r="E29" s="25">
        <v>728</v>
      </c>
      <c r="F29" s="25">
        <v>0</v>
      </c>
      <c r="G29" s="25">
        <v>777</v>
      </c>
      <c r="H29" s="25">
        <v>0</v>
      </c>
      <c r="I29" s="25">
        <v>795</v>
      </c>
      <c r="J29" s="25">
        <v>0</v>
      </c>
      <c r="K29" s="34">
        <v>2083</v>
      </c>
      <c r="L29" s="25">
        <v>0</v>
      </c>
      <c r="M29" s="34">
        <v>1119</v>
      </c>
      <c r="N29" s="25">
        <v>0</v>
      </c>
      <c r="O29" s="34">
        <v>1153</v>
      </c>
      <c r="P29" s="25">
        <v>0</v>
      </c>
    </row>
    <row r="30" spans="1:16" s="27" customFormat="1" ht="15" customHeight="1">
      <c r="A30" s="25" t="s">
        <v>27</v>
      </c>
      <c r="B30" s="32">
        <f t="shared" si="4"/>
        <v>19373</v>
      </c>
      <c r="C30" s="33">
        <f t="shared" si="5"/>
        <v>19056</v>
      </c>
      <c r="D30" s="33">
        <f t="shared" si="6"/>
        <v>317</v>
      </c>
      <c r="E30" s="25">
        <v>918</v>
      </c>
      <c r="F30" s="25">
        <v>0</v>
      </c>
      <c r="G30" s="34">
        <v>5326</v>
      </c>
      <c r="H30" s="25">
        <v>3</v>
      </c>
      <c r="I30" s="25">
        <v>158</v>
      </c>
      <c r="J30" s="25">
        <v>0</v>
      </c>
      <c r="K30" s="34">
        <v>3968</v>
      </c>
      <c r="L30" s="25">
        <v>0</v>
      </c>
      <c r="M30" s="25">
        <v>777</v>
      </c>
      <c r="N30" s="25">
        <v>0</v>
      </c>
      <c r="O30" s="25">
        <v>828</v>
      </c>
      <c r="P30" s="25">
        <v>0</v>
      </c>
    </row>
    <row r="31" spans="1:16" s="27" customFormat="1" ht="15" customHeight="1">
      <c r="A31" s="25" t="s">
        <v>28</v>
      </c>
      <c r="B31" s="32">
        <f t="shared" si="4"/>
        <v>29755</v>
      </c>
      <c r="C31" s="33">
        <f t="shared" si="5"/>
        <v>29641</v>
      </c>
      <c r="D31" s="33">
        <f t="shared" si="6"/>
        <v>114</v>
      </c>
      <c r="E31" s="34">
        <v>1225</v>
      </c>
      <c r="F31" s="25">
        <v>0</v>
      </c>
      <c r="G31" s="34">
        <v>5635</v>
      </c>
      <c r="H31" s="25">
        <v>87</v>
      </c>
      <c r="I31" s="25">
        <v>15</v>
      </c>
      <c r="J31" s="25">
        <v>0</v>
      </c>
      <c r="K31" s="34">
        <v>5237</v>
      </c>
      <c r="L31" s="25">
        <v>7</v>
      </c>
      <c r="M31" s="34">
        <v>1414</v>
      </c>
      <c r="N31" s="25">
        <v>0</v>
      </c>
      <c r="O31" s="25">
        <v>982</v>
      </c>
      <c r="P31" s="25">
        <v>0</v>
      </c>
    </row>
    <row r="32" spans="1:16" s="27" customFormat="1" ht="15" customHeight="1">
      <c r="A32" s="25" t="s">
        <v>29</v>
      </c>
      <c r="B32" s="32">
        <f t="shared" si="4"/>
        <v>25207</v>
      </c>
      <c r="C32" s="33">
        <f t="shared" si="5"/>
        <v>21312</v>
      </c>
      <c r="D32" s="33">
        <f t="shared" si="6"/>
        <v>3895</v>
      </c>
      <c r="E32" s="25">
        <v>170</v>
      </c>
      <c r="F32" s="25">
        <v>0</v>
      </c>
      <c r="G32" s="34">
        <v>2872</v>
      </c>
      <c r="H32" s="25">
        <v>0</v>
      </c>
      <c r="I32" s="25">
        <v>601</v>
      </c>
      <c r="J32" s="25">
        <v>0</v>
      </c>
      <c r="K32" s="34">
        <v>4602</v>
      </c>
      <c r="L32" s="25">
        <v>5</v>
      </c>
      <c r="M32" s="34">
        <v>1998</v>
      </c>
      <c r="N32" s="25">
        <v>6</v>
      </c>
      <c r="O32" s="34">
        <v>2146</v>
      </c>
      <c r="P32" s="25">
        <v>8</v>
      </c>
    </row>
    <row r="33" spans="1:16" s="27" customFormat="1" ht="15" customHeight="1">
      <c r="A33" s="25" t="s">
        <v>30</v>
      </c>
      <c r="B33" s="32">
        <f t="shared" si="4"/>
        <v>42184</v>
      </c>
      <c r="C33" s="33">
        <f t="shared" si="5"/>
        <v>41883</v>
      </c>
      <c r="D33" s="33">
        <f t="shared" si="6"/>
        <v>301</v>
      </c>
      <c r="E33" s="34">
        <v>2846</v>
      </c>
      <c r="F33" s="25">
        <v>0</v>
      </c>
      <c r="G33" s="34">
        <v>6695</v>
      </c>
      <c r="H33" s="25">
        <v>0</v>
      </c>
      <c r="I33" s="25">
        <v>280</v>
      </c>
      <c r="J33" s="25">
        <v>0</v>
      </c>
      <c r="K33" s="34">
        <v>5623</v>
      </c>
      <c r="L33" s="25">
        <v>18</v>
      </c>
      <c r="M33" s="34">
        <v>2526</v>
      </c>
      <c r="N33" s="25">
        <v>0</v>
      </c>
      <c r="O33" s="34">
        <v>5672</v>
      </c>
      <c r="P33" s="25">
        <v>233</v>
      </c>
    </row>
    <row r="34" spans="1:16" s="27" customFormat="1" ht="15" customHeight="1">
      <c r="A34" s="25" t="s">
        <v>31</v>
      </c>
      <c r="B34" s="32">
        <f t="shared" si="4"/>
        <v>78880</v>
      </c>
      <c r="C34" s="33">
        <f t="shared" si="5"/>
        <v>78175</v>
      </c>
      <c r="D34" s="33">
        <f t="shared" si="6"/>
        <v>705</v>
      </c>
      <c r="E34" s="34">
        <v>6434</v>
      </c>
      <c r="F34" s="25">
        <v>0</v>
      </c>
      <c r="G34" s="34">
        <v>16850</v>
      </c>
      <c r="H34" s="25">
        <v>0</v>
      </c>
      <c r="I34" s="25">
        <v>446</v>
      </c>
      <c r="J34" s="25">
        <v>0</v>
      </c>
      <c r="K34" s="34">
        <v>15975</v>
      </c>
      <c r="L34" s="25">
        <v>0</v>
      </c>
      <c r="M34" s="34">
        <v>2835</v>
      </c>
      <c r="N34" s="25">
        <v>0</v>
      </c>
      <c r="O34" s="34">
        <v>1220</v>
      </c>
      <c r="P34" s="25">
        <v>0</v>
      </c>
    </row>
    <row r="35" spans="1:16" s="27" customFormat="1" ht="15" customHeight="1">
      <c r="A35" s="25" t="s">
        <v>32</v>
      </c>
      <c r="B35" s="32">
        <f t="shared" si="4"/>
        <v>12675</v>
      </c>
      <c r="C35" s="33">
        <f t="shared" si="5"/>
        <v>12442</v>
      </c>
      <c r="D35" s="33">
        <f t="shared" si="6"/>
        <v>233</v>
      </c>
      <c r="E35" s="25">
        <v>151</v>
      </c>
      <c r="F35" s="25">
        <v>0</v>
      </c>
      <c r="G35" s="34">
        <v>1681</v>
      </c>
      <c r="H35" s="25">
        <v>0</v>
      </c>
      <c r="I35" s="25">
        <v>2</v>
      </c>
      <c r="J35" s="25">
        <v>0</v>
      </c>
      <c r="K35" s="25">
        <v>622</v>
      </c>
      <c r="L35" s="25">
        <v>0</v>
      </c>
      <c r="M35" s="25">
        <v>863</v>
      </c>
      <c r="N35" s="25">
        <v>0</v>
      </c>
      <c r="O35" s="34">
        <v>1268</v>
      </c>
      <c r="P35" s="25">
        <v>0</v>
      </c>
    </row>
    <row r="36" spans="1:16" s="27" customFormat="1" ht="15" customHeight="1">
      <c r="A36" s="25" t="s">
        <v>33</v>
      </c>
      <c r="B36" s="32">
        <f t="shared" si="4"/>
        <v>73495</v>
      </c>
      <c r="C36" s="33">
        <f t="shared" si="5"/>
        <v>73463</v>
      </c>
      <c r="D36" s="33">
        <f t="shared" si="6"/>
        <v>32</v>
      </c>
      <c r="E36" s="34">
        <v>3089</v>
      </c>
      <c r="F36" s="25">
        <v>0</v>
      </c>
      <c r="G36" s="34">
        <v>11463</v>
      </c>
      <c r="H36" s="25">
        <v>0</v>
      </c>
      <c r="I36" s="34">
        <v>1295</v>
      </c>
      <c r="J36" s="25">
        <v>27</v>
      </c>
      <c r="K36" s="34">
        <v>14611</v>
      </c>
      <c r="L36" s="25">
        <v>0</v>
      </c>
      <c r="M36" s="34">
        <v>4331</v>
      </c>
      <c r="N36" s="25">
        <v>5</v>
      </c>
      <c r="O36" s="34">
        <v>4424</v>
      </c>
      <c r="P36" s="25">
        <v>0</v>
      </c>
    </row>
    <row r="37" spans="1:16" s="27" customFormat="1" ht="15" customHeight="1">
      <c r="A37" s="25" t="s">
        <v>34</v>
      </c>
      <c r="B37" s="32">
        <f t="shared" si="4"/>
        <v>87446</v>
      </c>
      <c r="C37" s="33">
        <f t="shared" si="5"/>
        <v>87298</v>
      </c>
      <c r="D37" s="33">
        <f t="shared" si="6"/>
        <v>148</v>
      </c>
      <c r="E37" s="34">
        <v>7591</v>
      </c>
      <c r="F37" s="25">
        <v>0</v>
      </c>
      <c r="G37" s="34">
        <v>11436</v>
      </c>
      <c r="H37" s="25">
        <v>0</v>
      </c>
      <c r="I37" s="34">
        <v>2711</v>
      </c>
      <c r="J37" s="25">
        <v>0</v>
      </c>
      <c r="K37" s="34">
        <v>18800</v>
      </c>
      <c r="L37" s="25">
        <v>0</v>
      </c>
      <c r="M37" s="34">
        <v>7766</v>
      </c>
      <c r="N37" s="25">
        <v>0</v>
      </c>
      <c r="O37" s="34">
        <v>5308</v>
      </c>
      <c r="P37" s="25">
        <v>0</v>
      </c>
    </row>
    <row r="38" spans="1:16" s="27" customFormat="1" ht="15" customHeight="1">
      <c r="A38" s="25" t="s">
        <v>35</v>
      </c>
      <c r="B38" s="32">
        <f t="shared" si="4"/>
        <v>81403</v>
      </c>
      <c r="C38" s="33">
        <f t="shared" si="5"/>
        <v>80353</v>
      </c>
      <c r="D38" s="33">
        <f t="shared" si="6"/>
        <v>1050</v>
      </c>
      <c r="E38" s="34">
        <v>5401</v>
      </c>
      <c r="F38" s="25">
        <v>0</v>
      </c>
      <c r="G38" s="34">
        <v>19660</v>
      </c>
      <c r="H38" s="25">
        <v>17</v>
      </c>
      <c r="I38" s="25">
        <v>86</v>
      </c>
      <c r="J38" s="25">
        <v>0</v>
      </c>
      <c r="K38" s="34">
        <v>16296</v>
      </c>
      <c r="L38" s="25">
        <v>0</v>
      </c>
      <c r="M38" s="34">
        <v>6068</v>
      </c>
      <c r="N38" s="25">
        <v>0</v>
      </c>
      <c r="O38" s="34">
        <v>2472</v>
      </c>
      <c r="P38" s="25">
        <v>1</v>
      </c>
    </row>
    <row r="39" spans="1:16" s="27" customFormat="1" ht="15" customHeight="1">
      <c r="A39" s="25" t="s">
        <v>36</v>
      </c>
      <c r="B39" s="32">
        <f t="shared" si="4"/>
        <v>71333</v>
      </c>
      <c r="C39" s="33">
        <f t="shared" si="5"/>
        <v>69984</v>
      </c>
      <c r="D39" s="33">
        <f t="shared" si="6"/>
        <v>1349</v>
      </c>
      <c r="E39" s="34">
        <v>4386</v>
      </c>
      <c r="F39" s="25">
        <v>0</v>
      </c>
      <c r="G39" s="34">
        <v>20263</v>
      </c>
      <c r="H39" s="25">
        <v>0</v>
      </c>
      <c r="I39" s="34">
        <v>1092</v>
      </c>
      <c r="J39" s="25">
        <v>0</v>
      </c>
      <c r="K39" s="34">
        <v>18736</v>
      </c>
      <c r="L39" s="25">
        <v>0</v>
      </c>
      <c r="M39" s="34">
        <v>3888</v>
      </c>
      <c r="N39" s="25">
        <v>0</v>
      </c>
      <c r="O39" s="34">
        <v>5774</v>
      </c>
      <c r="P39" s="25">
        <v>0</v>
      </c>
    </row>
    <row r="40" spans="1:16" s="27" customFormat="1" ht="15" customHeight="1">
      <c r="A40" s="25" t="s">
        <v>37</v>
      </c>
      <c r="B40" s="32">
        <f t="shared" si="4"/>
        <v>24855</v>
      </c>
      <c r="C40" s="33">
        <f t="shared" si="5"/>
        <v>24511</v>
      </c>
      <c r="D40" s="33">
        <f t="shared" si="6"/>
        <v>344</v>
      </c>
      <c r="E40" s="34">
        <v>2111</v>
      </c>
      <c r="F40" s="25">
        <v>0</v>
      </c>
      <c r="G40" s="34">
        <v>5260</v>
      </c>
      <c r="H40" s="25">
        <v>0</v>
      </c>
      <c r="I40" s="25">
        <v>147</v>
      </c>
      <c r="J40" s="25">
        <v>0</v>
      </c>
      <c r="K40" s="34">
        <v>5826</v>
      </c>
      <c r="L40" s="25">
        <v>0</v>
      </c>
      <c r="M40" s="25">
        <v>984</v>
      </c>
      <c r="N40" s="25">
        <v>0</v>
      </c>
      <c r="O40" s="34">
        <v>1270</v>
      </c>
      <c r="P40" s="25">
        <v>0</v>
      </c>
    </row>
    <row r="41" spans="1:16" s="27" customFormat="1" ht="15" customHeight="1">
      <c r="A41" s="25" t="s">
        <v>38</v>
      </c>
      <c r="B41" s="32">
        <f t="shared" si="4"/>
        <v>24851</v>
      </c>
      <c r="C41" s="33">
        <f t="shared" si="5"/>
        <v>24851</v>
      </c>
      <c r="D41" s="33">
        <f t="shared" si="6"/>
        <v>0</v>
      </c>
      <c r="E41" s="34">
        <v>1005</v>
      </c>
      <c r="F41" s="25">
        <v>0</v>
      </c>
      <c r="G41" s="34">
        <v>4861</v>
      </c>
      <c r="H41" s="25">
        <v>0</v>
      </c>
      <c r="I41" s="25">
        <v>168</v>
      </c>
      <c r="J41" s="25">
        <v>0</v>
      </c>
      <c r="K41" s="34">
        <v>5089</v>
      </c>
      <c r="L41" s="25">
        <v>0</v>
      </c>
      <c r="M41" s="25">
        <v>390</v>
      </c>
      <c r="N41" s="25">
        <v>0</v>
      </c>
      <c r="O41" s="25">
        <v>663</v>
      </c>
      <c r="P41" s="25">
        <v>0</v>
      </c>
    </row>
    <row r="42" spans="1:16" s="27" customFormat="1" ht="15" customHeight="1">
      <c r="A42" s="25" t="s">
        <v>39</v>
      </c>
      <c r="B42" s="32">
        <f t="shared" si="4"/>
        <v>45426</v>
      </c>
      <c r="C42" s="33">
        <f t="shared" si="5"/>
        <v>45424</v>
      </c>
      <c r="D42" s="33">
        <f t="shared" si="6"/>
        <v>2</v>
      </c>
      <c r="E42" s="34">
        <v>5424</v>
      </c>
      <c r="F42" s="25">
        <v>0</v>
      </c>
      <c r="G42" s="34">
        <v>7075</v>
      </c>
      <c r="H42" s="25">
        <v>0</v>
      </c>
      <c r="I42" s="34">
        <v>4984</v>
      </c>
      <c r="J42" s="25">
        <v>0</v>
      </c>
      <c r="K42" s="34">
        <v>7599</v>
      </c>
      <c r="L42" s="25">
        <v>0</v>
      </c>
      <c r="M42" s="34">
        <v>3665</v>
      </c>
      <c r="N42" s="25">
        <v>0</v>
      </c>
      <c r="O42" s="34">
        <v>2336</v>
      </c>
      <c r="P42" s="25">
        <v>1</v>
      </c>
    </row>
    <row r="43" spans="1:16" s="27" customFormat="1" ht="15" customHeight="1">
      <c r="A43" s="25" t="s">
        <v>40</v>
      </c>
      <c r="B43" s="32">
        <f t="shared" si="4"/>
        <v>45580</v>
      </c>
      <c r="C43" s="33">
        <f t="shared" si="5"/>
        <v>45477</v>
      </c>
      <c r="D43" s="33">
        <f t="shared" si="6"/>
        <v>103</v>
      </c>
      <c r="E43" s="34">
        <v>1230</v>
      </c>
      <c r="F43" s="25">
        <v>0</v>
      </c>
      <c r="G43" s="34">
        <v>11617</v>
      </c>
      <c r="H43" s="25">
        <v>2</v>
      </c>
      <c r="I43" s="25">
        <v>26</v>
      </c>
      <c r="J43" s="25">
        <v>0</v>
      </c>
      <c r="K43" s="34">
        <v>10008</v>
      </c>
      <c r="L43" s="25">
        <v>0</v>
      </c>
      <c r="M43" s="34">
        <v>1615</v>
      </c>
      <c r="N43" s="25">
        <v>0</v>
      </c>
      <c r="O43" s="34">
        <v>2565</v>
      </c>
      <c r="P43" s="25">
        <v>0</v>
      </c>
    </row>
    <row r="44" spans="1:16" s="27" customFormat="1" ht="15" customHeight="1">
      <c r="A44" s="25" t="s">
        <v>41</v>
      </c>
      <c r="B44" s="32">
        <f t="shared" si="4"/>
        <v>22568</v>
      </c>
      <c r="C44" s="33">
        <f t="shared" si="5"/>
        <v>22489</v>
      </c>
      <c r="D44" s="33">
        <f t="shared" si="6"/>
        <v>79</v>
      </c>
      <c r="E44" s="25">
        <v>914</v>
      </c>
      <c r="F44" s="25">
        <v>0</v>
      </c>
      <c r="G44" s="34">
        <v>3522</v>
      </c>
      <c r="H44" s="25">
        <v>0</v>
      </c>
      <c r="I44" s="25">
        <v>104</v>
      </c>
      <c r="J44" s="25">
        <v>0</v>
      </c>
      <c r="K44" s="34">
        <v>2243</v>
      </c>
      <c r="L44" s="25">
        <v>11</v>
      </c>
      <c r="M44" s="34">
        <v>2564</v>
      </c>
      <c r="N44" s="25">
        <v>0</v>
      </c>
      <c r="O44" s="34">
        <v>5186</v>
      </c>
      <c r="P44" s="25">
        <v>68</v>
      </c>
    </row>
    <row r="45" spans="1:16" s="27" customFormat="1" ht="15" customHeight="1">
      <c r="A45" s="25" t="s">
        <v>42</v>
      </c>
      <c r="B45" s="32">
        <f t="shared" si="4"/>
        <v>23735</v>
      </c>
      <c r="C45" s="33">
        <f t="shared" si="5"/>
        <v>23659</v>
      </c>
      <c r="D45" s="33">
        <f t="shared" si="6"/>
        <v>76</v>
      </c>
      <c r="E45" s="25">
        <v>842</v>
      </c>
      <c r="F45" s="25">
        <v>0</v>
      </c>
      <c r="G45" s="34">
        <v>4018</v>
      </c>
      <c r="H45" s="25">
        <v>0</v>
      </c>
      <c r="I45" s="25">
        <v>456</v>
      </c>
      <c r="J45" s="25">
        <v>0</v>
      </c>
      <c r="K45" s="34">
        <v>1783</v>
      </c>
      <c r="L45" s="25">
        <v>18</v>
      </c>
      <c r="M45" s="34">
        <v>3097</v>
      </c>
      <c r="N45" s="25">
        <v>0</v>
      </c>
      <c r="O45" s="25">
        <v>871</v>
      </c>
      <c r="P45" s="25">
        <v>0</v>
      </c>
    </row>
    <row r="46" spans="1:16" s="27" customFormat="1" ht="15" customHeight="1">
      <c r="A46" s="25" t="s">
        <v>43</v>
      </c>
      <c r="B46" s="32">
        <f t="shared" si="4"/>
        <v>14494</v>
      </c>
      <c r="C46" s="33">
        <f t="shared" si="5"/>
        <v>13749</v>
      </c>
      <c r="D46" s="33">
        <f t="shared" si="6"/>
        <v>745</v>
      </c>
      <c r="E46" s="25">
        <v>771</v>
      </c>
      <c r="F46" s="25">
        <v>0</v>
      </c>
      <c r="G46" s="34">
        <v>1531</v>
      </c>
      <c r="H46" s="25">
        <v>0</v>
      </c>
      <c r="I46" s="25">
        <v>21</v>
      </c>
      <c r="J46" s="25">
        <v>0</v>
      </c>
      <c r="K46" s="34">
        <v>3523</v>
      </c>
      <c r="L46" s="25">
        <v>0</v>
      </c>
      <c r="M46" s="25">
        <v>387</v>
      </c>
      <c r="N46" s="25">
        <v>0</v>
      </c>
      <c r="O46" s="25">
        <v>738</v>
      </c>
      <c r="P46" s="25">
        <v>0</v>
      </c>
    </row>
    <row r="47" spans="1:16" s="27" customFormat="1" ht="15" customHeight="1">
      <c r="A47" s="25" t="s">
        <v>44</v>
      </c>
      <c r="B47" s="32">
        <f t="shared" si="4"/>
        <v>49911</v>
      </c>
      <c r="C47" s="33">
        <f t="shared" si="5"/>
        <v>49699</v>
      </c>
      <c r="D47" s="33">
        <f t="shared" si="6"/>
        <v>212</v>
      </c>
      <c r="E47" s="34">
        <v>1210</v>
      </c>
      <c r="F47" s="25">
        <v>0</v>
      </c>
      <c r="G47" s="34">
        <v>11325</v>
      </c>
      <c r="H47" s="25">
        <v>0</v>
      </c>
      <c r="I47" s="25">
        <v>310</v>
      </c>
      <c r="J47" s="25">
        <v>0</v>
      </c>
      <c r="K47" s="34">
        <v>9021</v>
      </c>
      <c r="L47" s="25">
        <v>6</v>
      </c>
      <c r="M47" s="34">
        <v>3759</v>
      </c>
      <c r="N47" s="25">
        <v>22</v>
      </c>
      <c r="O47" s="34">
        <v>1125</v>
      </c>
      <c r="P47" s="25">
        <v>0</v>
      </c>
    </row>
    <row r="48" spans="1:16" s="27" customFormat="1" ht="15" customHeight="1">
      <c r="A48" s="25" t="s">
        <v>45</v>
      </c>
      <c r="B48" s="32">
        <f t="shared" si="4"/>
        <v>15299</v>
      </c>
      <c r="C48" s="33">
        <f t="shared" si="5"/>
        <v>14663</v>
      </c>
      <c r="D48" s="33">
        <f t="shared" si="6"/>
        <v>636</v>
      </c>
      <c r="E48" s="25">
        <v>489</v>
      </c>
      <c r="F48" s="25">
        <v>0</v>
      </c>
      <c r="G48" s="34">
        <v>1215</v>
      </c>
      <c r="H48" s="25">
        <v>0</v>
      </c>
      <c r="I48" s="25">
        <v>0</v>
      </c>
      <c r="J48" s="25">
        <v>0</v>
      </c>
      <c r="K48" s="34">
        <v>2042</v>
      </c>
      <c r="L48" s="25">
        <v>0</v>
      </c>
      <c r="M48" s="34">
        <v>1799</v>
      </c>
      <c r="N48" s="25">
        <v>0</v>
      </c>
      <c r="O48" s="25">
        <v>975</v>
      </c>
      <c r="P48" s="25">
        <v>0</v>
      </c>
    </row>
    <row r="49" spans="1:16" s="27" customFormat="1" ht="15" customHeight="1">
      <c r="A49" s="25" t="s">
        <v>46</v>
      </c>
      <c r="B49" s="32">
        <f t="shared" si="4"/>
        <v>13573</v>
      </c>
      <c r="C49" s="33">
        <f t="shared" si="5"/>
        <v>13516</v>
      </c>
      <c r="D49" s="33">
        <f t="shared" si="6"/>
        <v>57</v>
      </c>
      <c r="E49" s="25">
        <v>233</v>
      </c>
      <c r="F49" s="25">
        <v>0</v>
      </c>
      <c r="G49" s="34">
        <v>2690</v>
      </c>
      <c r="H49" s="25">
        <v>0</v>
      </c>
      <c r="I49" s="25">
        <v>7</v>
      </c>
      <c r="J49" s="25">
        <v>0</v>
      </c>
      <c r="K49" s="34">
        <v>4330</v>
      </c>
      <c r="L49" s="25">
        <v>0</v>
      </c>
      <c r="M49" s="34">
        <v>1541</v>
      </c>
      <c r="N49" s="25">
        <v>0</v>
      </c>
      <c r="O49" s="34">
        <v>1500</v>
      </c>
      <c r="P49" s="25">
        <v>0</v>
      </c>
    </row>
    <row r="50" spans="1:16" s="27" customFormat="1" ht="15" customHeight="1">
      <c r="A50" s="25" t="s">
        <v>47</v>
      </c>
      <c r="B50" s="32">
        <f t="shared" si="4"/>
        <v>27824</v>
      </c>
      <c r="C50" s="33">
        <f t="shared" si="5"/>
        <v>27812</v>
      </c>
      <c r="D50" s="33">
        <f t="shared" si="6"/>
        <v>12</v>
      </c>
      <c r="E50" s="25">
        <v>973</v>
      </c>
      <c r="F50" s="25">
        <v>0</v>
      </c>
      <c r="G50" s="34">
        <v>2659</v>
      </c>
      <c r="H50" s="25">
        <v>5</v>
      </c>
      <c r="I50" s="25">
        <v>331</v>
      </c>
      <c r="J50" s="25">
        <v>0</v>
      </c>
      <c r="K50" s="34">
        <v>3968</v>
      </c>
      <c r="L50" s="25">
        <v>0</v>
      </c>
      <c r="M50" s="34">
        <v>1549</v>
      </c>
      <c r="N50" s="25">
        <v>0</v>
      </c>
      <c r="O50" s="34">
        <v>2960</v>
      </c>
      <c r="P50" s="25">
        <v>0</v>
      </c>
    </row>
    <row r="51" spans="1:16" s="27" customFormat="1" ht="15" customHeight="1">
      <c r="A51" s="25" t="s">
        <v>48</v>
      </c>
      <c r="B51" s="32">
        <f t="shared" si="4"/>
        <v>22790</v>
      </c>
      <c r="C51" s="33">
        <f t="shared" si="5"/>
        <v>22603</v>
      </c>
      <c r="D51" s="33">
        <f t="shared" si="6"/>
        <v>187</v>
      </c>
      <c r="E51" s="34">
        <v>4817</v>
      </c>
      <c r="F51" s="25">
        <v>0</v>
      </c>
      <c r="G51" s="34">
        <v>2968</v>
      </c>
      <c r="H51" s="25">
        <v>0</v>
      </c>
      <c r="I51" s="25">
        <v>0</v>
      </c>
      <c r="J51" s="25">
        <v>0</v>
      </c>
      <c r="K51" s="34">
        <v>3930</v>
      </c>
      <c r="L51" s="25">
        <v>177</v>
      </c>
      <c r="M51" s="25">
        <v>695</v>
      </c>
      <c r="N51" s="25">
        <v>10</v>
      </c>
      <c r="O51" s="34">
        <v>3733</v>
      </c>
      <c r="P51" s="25">
        <v>0</v>
      </c>
    </row>
    <row r="52" spans="1:16" s="27" customFormat="1" ht="15" customHeight="1">
      <c r="A52" s="25" t="s">
        <v>49</v>
      </c>
      <c r="B52" s="32">
        <f t="shared" si="4"/>
        <v>129442</v>
      </c>
      <c r="C52" s="33">
        <f t="shared" si="5"/>
        <v>128768</v>
      </c>
      <c r="D52" s="33">
        <f t="shared" si="6"/>
        <v>674</v>
      </c>
      <c r="E52" s="34">
        <v>6132</v>
      </c>
      <c r="F52" s="25">
        <v>0</v>
      </c>
      <c r="G52" s="34">
        <v>32659</v>
      </c>
      <c r="H52" s="25">
        <v>11</v>
      </c>
      <c r="I52" s="25">
        <v>0</v>
      </c>
      <c r="J52" s="25">
        <v>0</v>
      </c>
      <c r="K52" s="34">
        <v>32902</v>
      </c>
      <c r="L52" s="25">
        <v>19</v>
      </c>
      <c r="M52" s="34">
        <v>7741</v>
      </c>
      <c r="N52" s="25">
        <v>0</v>
      </c>
      <c r="O52" s="34">
        <v>8047</v>
      </c>
      <c r="P52" s="25">
        <v>1</v>
      </c>
    </row>
    <row r="53" spans="1:16" s="27" customFormat="1" ht="15" customHeight="1">
      <c r="A53" s="25" t="s">
        <v>50</v>
      </c>
      <c r="B53" s="32">
        <f t="shared" si="4"/>
        <v>25743</v>
      </c>
      <c r="C53" s="33">
        <f t="shared" si="5"/>
        <v>25740</v>
      </c>
      <c r="D53" s="33">
        <f t="shared" si="6"/>
        <v>3</v>
      </c>
      <c r="E53" s="25">
        <v>363</v>
      </c>
      <c r="F53" s="25">
        <v>0</v>
      </c>
      <c r="G53" s="34">
        <v>8414</v>
      </c>
      <c r="H53" s="25">
        <v>0</v>
      </c>
      <c r="I53" s="25">
        <v>0</v>
      </c>
      <c r="J53" s="25">
        <v>0</v>
      </c>
      <c r="K53" s="34">
        <v>3487</v>
      </c>
      <c r="L53" s="25">
        <v>0</v>
      </c>
      <c r="M53" s="34">
        <v>2667</v>
      </c>
      <c r="N53" s="25">
        <v>0</v>
      </c>
      <c r="O53" s="34">
        <v>3099</v>
      </c>
      <c r="P53" s="25">
        <v>0</v>
      </c>
    </row>
    <row r="54" spans="1:16" s="27" customFormat="1" ht="15" customHeight="1">
      <c r="A54" s="25" t="s">
        <v>51</v>
      </c>
      <c r="B54" s="32">
        <f t="shared" si="4"/>
        <v>25100</v>
      </c>
      <c r="C54" s="33">
        <f t="shared" si="5"/>
        <v>25053</v>
      </c>
      <c r="D54" s="33">
        <f t="shared" si="6"/>
        <v>47</v>
      </c>
      <c r="E54" s="34">
        <v>2696</v>
      </c>
      <c r="F54" s="25">
        <v>0</v>
      </c>
      <c r="G54" s="34">
        <v>2477</v>
      </c>
      <c r="H54" s="25">
        <v>0</v>
      </c>
      <c r="I54" s="25">
        <v>144</v>
      </c>
      <c r="J54" s="25">
        <v>0</v>
      </c>
      <c r="K54" s="34">
        <v>3314</v>
      </c>
      <c r="L54" s="25">
        <v>0</v>
      </c>
      <c r="M54" s="34">
        <v>3821</v>
      </c>
      <c r="N54" s="25">
        <v>0</v>
      </c>
      <c r="O54" s="34">
        <v>3740</v>
      </c>
      <c r="P54" s="25">
        <v>0</v>
      </c>
    </row>
    <row r="55" spans="1:16" s="27" customFormat="1" ht="15" customHeight="1">
      <c r="A55" s="25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s="27" customFormat="1" ht="15" customHeight="1">
      <c r="A56" s="24" t="s">
        <v>52</v>
      </c>
      <c r="B56" s="31">
        <f>SUM(B57:B61)</f>
        <v>7397</v>
      </c>
      <c r="C56" s="31">
        <f>SUM(C57:C61)</f>
        <v>7359</v>
      </c>
      <c r="D56" s="31">
        <f>SUM(D57:D61)</f>
        <v>38</v>
      </c>
      <c r="E56" s="31">
        <f>SUM(E57:E61)</f>
        <v>298</v>
      </c>
      <c r="F56" s="31">
        <f t="shared" ref="F56:P56" si="7">SUM(F57:F61)</f>
        <v>0</v>
      </c>
      <c r="G56" s="31">
        <f t="shared" si="7"/>
        <v>0</v>
      </c>
      <c r="H56" s="31">
        <f t="shared" si="7"/>
        <v>0</v>
      </c>
      <c r="I56" s="31">
        <f t="shared" si="7"/>
        <v>0</v>
      </c>
      <c r="J56" s="31">
        <f t="shared" si="7"/>
        <v>0</v>
      </c>
      <c r="K56" s="31">
        <f t="shared" si="7"/>
        <v>2130</v>
      </c>
      <c r="L56" s="31">
        <f t="shared" si="7"/>
        <v>0</v>
      </c>
      <c r="M56" s="31">
        <f t="shared" si="7"/>
        <v>20</v>
      </c>
      <c r="N56" s="31">
        <f t="shared" si="7"/>
        <v>0</v>
      </c>
      <c r="O56" s="31">
        <f t="shared" si="7"/>
        <v>182</v>
      </c>
      <c r="P56" s="31">
        <f t="shared" si="7"/>
        <v>0</v>
      </c>
    </row>
    <row r="57" spans="1:16" s="27" customFormat="1" ht="15" customHeight="1">
      <c r="A57" s="25" t="s">
        <v>53</v>
      </c>
      <c r="B57" s="32">
        <v>0</v>
      </c>
      <c r="C57" s="33">
        <f t="shared" ref="C57:D61" si="8">SUM(E57+G57+I57+K57+M57+O57+C120+E120+G120+I120+K120+M120)</f>
        <v>0</v>
      </c>
      <c r="D57" s="33">
        <f t="shared" si="8"/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5">
        <v>0</v>
      </c>
    </row>
    <row r="58" spans="1:16" s="27" customFormat="1" ht="15" customHeight="1">
      <c r="A58" s="25" t="s">
        <v>54</v>
      </c>
      <c r="B58" s="32">
        <f>SUM(C58+D58)</f>
        <v>0</v>
      </c>
      <c r="C58" s="33">
        <f t="shared" si="8"/>
        <v>0</v>
      </c>
      <c r="D58" s="33">
        <f t="shared" si="8"/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</row>
    <row r="59" spans="1:16" s="27" customFormat="1" ht="15" customHeight="1">
      <c r="A59" s="25" t="s">
        <v>55</v>
      </c>
      <c r="B59" s="32">
        <f>SUM(C59+D59)</f>
        <v>7397</v>
      </c>
      <c r="C59" s="33">
        <f t="shared" si="8"/>
        <v>7359</v>
      </c>
      <c r="D59" s="33">
        <f t="shared" si="8"/>
        <v>38</v>
      </c>
      <c r="E59" s="25">
        <v>298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34">
        <v>2130</v>
      </c>
      <c r="L59" s="25">
        <v>0</v>
      </c>
      <c r="M59" s="25">
        <v>20</v>
      </c>
      <c r="N59" s="25">
        <v>0</v>
      </c>
      <c r="O59" s="25">
        <v>182</v>
      </c>
      <c r="P59" s="25">
        <v>0</v>
      </c>
    </row>
    <row r="60" spans="1:16" s="27" customFormat="1" ht="15" customHeight="1">
      <c r="A60" s="25" t="s">
        <v>56</v>
      </c>
      <c r="B60" s="32">
        <f>SUM(C60+D60)</f>
        <v>0</v>
      </c>
      <c r="C60" s="33">
        <f t="shared" si="8"/>
        <v>0</v>
      </c>
      <c r="D60" s="33">
        <f t="shared" si="8"/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</row>
    <row r="61" spans="1:16" s="27" customFormat="1" ht="15" customHeight="1">
      <c r="A61" s="38" t="s">
        <v>57</v>
      </c>
      <c r="B61" s="68">
        <f>SUM(C61+D61)</f>
        <v>0</v>
      </c>
      <c r="C61" s="36">
        <f t="shared" si="8"/>
        <v>0</v>
      </c>
      <c r="D61" s="36">
        <f t="shared" si="8"/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</row>
    <row r="62" spans="1:16">
      <c r="A62" s="39" t="s">
        <v>58</v>
      </c>
      <c r="B62" s="40"/>
      <c r="C62" s="40"/>
      <c r="D62" s="40"/>
      <c r="E62" s="40"/>
      <c r="F62" s="40"/>
      <c r="G62" s="40"/>
      <c r="H62" s="40"/>
      <c r="I62" s="11"/>
      <c r="J62" s="11"/>
      <c r="K62" s="11"/>
      <c r="L62" s="11"/>
      <c r="M62" s="11"/>
      <c r="N62" s="11"/>
      <c r="O62" s="11"/>
      <c r="P62" s="11"/>
    </row>
    <row r="63" spans="1:16">
      <c r="A63" s="41" t="s">
        <v>59</v>
      </c>
      <c r="B63" s="40"/>
      <c r="C63" s="40"/>
      <c r="D63" s="40"/>
      <c r="E63" s="40"/>
      <c r="F63" s="40"/>
      <c r="G63" s="40"/>
      <c r="H63" s="40"/>
      <c r="I63" s="9"/>
      <c r="J63" s="9"/>
      <c r="K63" s="9"/>
      <c r="L63" s="9"/>
      <c r="M63" s="9"/>
      <c r="N63" s="9"/>
      <c r="O63" s="9"/>
      <c r="P63" s="9"/>
    </row>
    <row r="64" spans="1:16">
      <c r="A64" s="41" t="s">
        <v>60</v>
      </c>
      <c r="B64" s="40"/>
      <c r="C64" s="40"/>
      <c r="D64" s="40"/>
      <c r="E64" s="40"/>
      <c r="F64" s="40"/>
      <c r="G64" s="40"/>
      <c r="H64" s="40"/>
      <c r="I64" s="9"/>
      <c r="J64" s="9"/>
      <c r="K64" s="9"/>
      <c r="L64" s="9"/>
      <c r="M64" s="9"/>
      <c r="N64" s="9"/>
      <c r="O64" s="9"/>
      <c r="P64" s="9"/>
    </row>
    <row r="65" spans="1:16" ht="15" customHeight="1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ht="15" customHeigh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ht="1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ht="15" customHeight="1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ht="15" customHeight="1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ht="16.5" customHeight="1">
      <c r="A70" s="81" t="s">
        <v>14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18"/>
      <c r="P70" s="18"/>
    </row>
    <row r="71" spans="1:16" ht="12.75" customHeight="1">
      <c r="A71" s="44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45"/>
      <c r="P71" s="46"/>
    </row>
    <row r="72" spans="1:16" ht="38.25" customHeight="1">
      <c r="A72" s="88" t="s">
        <v>61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</row>
    <row r="73" spans="1:16" ht="12.75" customHeight="1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50"/>
      <c r="M73" s="50"/>
      <c r="N73" s="50"/>
      <c r="O73" s="56"/>
      <c r="P73" s="56"/>
    </row>
    <row r="74" spans="1:16" ht="16.5" customHeight="1">
      <c r="A74" s="82" t="s">
        <v>2</v>
      </c>
      <c r="B74" s="83"/>
      <c r="C74" s="90" t="s">
        <v>3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18"/>
      <c r="P74" s="18"/>
    </row>
    <row r="75" spans="1:16" ht="87.75" customHeight="1">
      <c r="A75" s="84"/>
      <c r="B75" s="85"/>
      <c r="C75" s="91" t="s">
        <v>62</v>
      </c>
      <c r="D75" s="91"/>
      <c r="E75" s="91" t="s">
        <v>63</v>
      </c>
      <c r="F75" s="91"/>
      <c r="G75" s="91" t="s">
        <v>64</v>
      </c>
      <c r="H75" s="91"/>
      <c r="I75" s="91" t="s">
        <v>65</v>
      </c>
      <c r="J75" s="91"/>
      <c r="K75" s="92" t="s">
        <v>66</v>
      </c>
      <c r="L75" s="92"/>
      <c r="M75" s="91" t="s">
        <v>67</v>
      </c>
      <c r="N75" s="91"/>
      <c r="O75" s="80"/>
      <c r="P75" s="80"/>
    </row>
    <row r="76" spans="1:16" ht="15.75">
      <c r="A76" s="86"/>
      <c r="B76" s="87"/>
      <c r="C76" s="22" t="s">
        <v>0</v>
      </c>
      <c r="D76" s="23" t="s">
        <v>13</v>
      </c>
      <c r="E76" s="22" t="s">
        <v>0</v>
      </c>
      <c r="F76" s="23" t="s">
        <v>13</v>
      </c>
      <c r="G76" s="22" t="s">
        <v>0</v>
      </c>
      <c r="H76" s="23" t="s">
        <v>13</v>
      </c>
      <c r="I76" s="22" t="s">
        <v>0</v>
      </c>
      <c r="J76" s="23" t="s">
        <v>13</v>
      </c>
      <c r="K76" s="22" t="s">
        <v>0</v>
      </c>
      <c r="L76" s="23" t="s">
        <v>13</v>
      </c>
      <c r="M76" s="22" t="s">
        <v>0</v>
      </c>
      <c r="N76" s="23" t="s">
        <v>13</v>
      </c>
      <c r="O76" s="18"/>
      <c r="P76" s="18"/>
    </row>
    <row r="77" spans="1:16" ht="15.75">
      <c r="A77" s="27"/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14"/>
      <c r="P77" s="14"/>
    </row>
    <row r="78" spans="1:16" s="10" customFormat="1" ht="15.75" customHeight="1">
      <c r="A78" s="24" t="s">
        <v>4</v>
      </c>
      <c r="B78" s="52"/>
      <c r="C78" s="51">
        <f t="shared" ref="C78:N78" si="9">SUM(C80,C86,C119)</f>
        <v>150200</v>
      </c>
      <c r="D78" s="31">
        <f t="shared" si="9"/>
        <v>137</v>
      </c>
      <c r="E78" s="31">
        <f t="shared" si="9"/>
        <v>74790</v>
      </c>
      <c r="F78" s="31">
        <f t="shared" si="9"/>
        <v>94</v>
      </c>
      <c r="G78" s="31">
        <f t="shared" si="9"/>
        <v>127861</v>
      </c>
      <c r="H78" s="31">
        <f t="shared" si="9"/>
        <v>122</v>
      </c>
      <c r="I78" s="31">
        <f t="shared" si="9"/>
        <v>43673</v>
      </c>
      <c r="J78" s="31">
        <f t="shared" si="9"/>
        <v>66</v>
      </c>
      <c r="K78" s="31">
        <f t="shared" si="9"/>
        <v>143465</v>
      </c>
      <c r="L78" s="31">
        <f t="shared" si="9"/>
        <v>220</v>
      </c>
      <c r="M78" s="31">
        <f t="shared" si="9"/>
        <v>60699</v>
      </c>
      <c r="N78" s="31">
        <f t="shared" si="9"/>
        <v>12062</v>
      </c>
    </row>
    <row r="79" spans="1:16" s="10" customFormat="1" ht="15.75">
      <c r="A79" s="25"/>
      <c r="B79" s="43"/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6" s="10" customFormat="1" ht="15.75" customHeight="1">
      <c r="A80" s="24" t="s">
        <v>15</v>
      </c>
      <c r="B80" s="52"/>
      <c r="C80" s="31">
        <f t="shared" ref="C80:N80" si="10">SUM(C81:C84)</f>
        <v>35719</v>
      </c>
      <c r="D80" s="31">
        <f t="shared" si="10"/>
        <v>50</v>
      </c>
      <c r="E80" s="31">
        <f t="shared" si="10"/>
        <v>13542</v>
      </c>
      <c r="F80" s="31">
        <f t="shared" si="10"/>
        <v>66</v>
      </c>
      <c r="G80" s="31">
        <f t="shared" si="10"/>
        <v>22286</v>
      </c>
      <c r="H80" s="31">
        <f t="shared" si="10"/>
        <v>66</v>
      </c>
      <c r="I80" s="31">
        <f t="shared" si="10"/>
        <v>20935</v>
      </c>
      <c r="J80" s="31">
        <f t="shared" si="10"/>
        <v>56</v>
      </c>
      <c r="K80" s="31">
        <f t="shared" si="10"/>
        <v>36338</v>
      </c>
      <c r="L80" s="31">
        <f t="shared" si="10"/>
        <v>194</v>
      </c>
      <c r="M80" s="31">
        <f t="shared" si="10"/>
        <v>15906</v>
      </c>
      <c r="N80" s="31">
        <f t="shared" si="10"/>
        <v>1065</v>
      </c>
    </row>
    <row r="81" spans="1:14" s="10" customFormat="1" ht="15.75">
      <c r="A81" s="25" t="s">
        <v>16</v>
      </c>
      <c r="B81" s="52"/>
      <c r="C81" s="34">
        <v>10080</v>
      </c>
      <c r="D81" s="25">
        <v>50</v>
      </c>
      <c r="E81" s="34">
        <v>3224</v>
      </c>
      <c r="F81" s="25">
        <v>65</v>
      </c>
      <c r="G81" s="34">
        <v>6455</v>
      </c>
      <c r="H81" s="25">
        <v>53</v>
      </c>
      <c r="I81" s="34">
        <v>1994</v>
      </c>
      <c r="J81" s="25">
        <v>56</v>
      </c>
      <c r="K81" s="34">
        <v>13339</v>
      </c>
      <c r="L81" s="25">
        <v>143</v>
      </c>
      <c r="M81" s="34">
        <v>5654</v>
      </c>
      <c r="N81" s="25">
        <v>470</v>
      </c>
    </row>
    <row r="82" spans="1:14" s="10" customFormat="1" ht="15.75">
      <c r="A82" s="25" t="s">
        <v>17</v>
      </c>
      <c r="B82" s="52"/>
      <c r="C82" s="34">
        <v>7545</v>
      </c>
      <c r="D82" s="25">
        <v>0</v>
      </c>
      <c r="E82" s="34">
        <v>2666</v>
      </c>
      <c r="F82" s="25">
        <v>0</v>
      </c>
      <c r="G82" s="34">
        <v>4884</v>
      </c>
      <c r="H82" s="25">
        <v>12</v>
      </c>
      <c r="I82" s="34">
        <v>1419</v>
      </c>
      <c r="J82" s="25">
        <v>0</v>
      </c>
      <c r="K82" s="34">
        <v>5851</v>
      </c>
      <c r="L82" s="25">
        <v>0</v>
      </c>
      <c r="M82" s="34">
        <v>2683</v>
      </c>
      <c r="N82" s="25">
        <v>226</v>
      </c>
    </row>
    <row r="83" spans="1:14" s="10" customFormat="1" ht="15.75">
      <c r="A83" s="25" t="s">
        <v>18</v>
      </c>
      <c r="B83" s="52"/>
      <c r="C83" s="34">
        <v>7863</v>
      </c>
      <c r="D83" s="25">
        <v>0</v>
      </c>
      <c r="E83" s="34">
        <v>4976</v>
      </c>
      <c r="F83" s="25">
        <v>0</v>
      </c>
      <c r="G83" s="34">
        <v>4428</v>
      </c>
      <c r="H83" s="25">
        <v>1</v>
      </c>
      <c r="I83" s="34">
        <v>15915</v>
      </c>
      <c r="J83" s="25">
        <v>0</v>
      </c>
      <c r="K83" s="34">
        <v>11104</v>
      </c>
      <c r="L83" s="25">
        <v>43</v>
      </c>
      <c r="M83" s="34">
        <v>4422</v>
      </c>
      <c r="N83" s="25">
        <v>169</v>
      </c>
    </row>
    <row r="84" spans="1:14" s="10" customFormat="1" ht="15.75">
      <c r="A84" s="25" t="s">
        <v>19</v>
      </c>
      <c r="B84" s="52"/>
      <c r="C84" s="34">
        <v>10231</v>
      </c>
      <c r="D84" s="25">
        <v>0</v>
      </c>
      <c r="E84" s="34">
        <v>2676</v>
      </c>
      <c r="F84" s="25">
        <v>1</v>
      </c>
      <c r="G84" s="34">
        <v>6519</v>
      </c>
      <c r="H84" s="25">
        <v>0</v>
      </c>
      <c r="I84" s="34">
        <v>1607</v>
      </c>
      <c r="J84" s="25">
        <v>0</v>
      </c>
      <c r="K84" s="34">
        <v>6044</v>
      </c>
      <c r="L84" s="25">
        <v>8</v>
      </c>
      <c r="M84" s="34">
        <v>3147</v>
      </c>
      <c r="N84" s="25">
        <v>200</v>
      </c>
    </row>
    <row r="85" spans="1:14" s="10" customFormat="1" ht="15.75">
      <c r="A85" s="25"/>
      <c r="B85" s="43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s="10" customFormat="1" ht="15.75">
      <c r="A86" s="24" t="s">
        <v>20</v>
      </c>
      <c r="B86" s="52"/>
      <c r="C86" s="31">
        <f t="shared" ref="C86:N86" si="11">SUM(C87:C117)</f>
        <v>114481</v>
      </c>
      <c r="D86" s="31">
        <f t="shared" si="11"/>
        <v>87</v>
      </c>
      <c r="E86" s="31">
        <f t="shared" si="11"/>
        <v>61223</v>
      </c>
      <c r="F86" s="31">
        <f t="shared" si="11"/>
        <v>28</v>
      </c>
      <c r="G86" s="31">
        <f t="shared" si="11"/>
        <v>105345</v>
      </c>
      <c r="H86" s="31">
        <f t="shared" si="11"/>
        <v>56</v>
      </c>
      <c r="I86" s="31">
        <f t="shared" si="11"/>
        <v>22738</v>
      </c>
      <c r="J86" s="31">
        <f t="shared" si="11"/>
        <v>10</v>
      </c>
      <c r="K86" s="31">
        <f t="shared" si="11"/>
        <v>102653</v>
      </c>
      <c r="L86" s="31">
        <f t="shared" si="11"/>
        <v>26</v>
      </c>
      <c r="M86" s="31">
        <f t="shared" si="11"/>
        <v>44793</v>
      </c>
      <c r="N86" s="31">
        <f t="shared" si="11"/>
        <v>10959</v>
      </c>
    </row>
    <row r="87" spans="1:14" s="10" customFormat="1" ht="15.75">
      <c r="A87" s="25" t="s">
        <v>21</v>
      </c>
      <c r="B87" s="52"/>
      <c r="C87" s="34">
        <v>2339</v>
      </c>
      <c r="D87" s="25">
        <v>8</v>
      </c>
      <c r="E87" s="25">
        <v>735</v>
      </c>
      <c r="F87" s="25">
        <v>1</v>
      </c>
      <c r="G87" s="34">
        <v>1428</v>
      </c>
      <c r="H87" s="25">
        <v>0</v>
      </c>
      <c r="I87" s="34">
        <v>1166</v>
      </c>
      <c r="J87" s="25">
        <v>0</v>
      </c>
      <c r="K87" s="34">
        <v>5594</v>
      </c>
      <c r="L87" s="25">
        <v>0</v>
      </c>
      <c r="M87" s="34">
        <v>1199</v>
      </c>
      <c r="N87" s="25">
        <v>0</v>
      </c>
    </row>
    <row r="88" spans="1:14" s="10" customFormat="1" ht="15.75">
      <c r="A88" s="25" t="s">
        <v>22</v>
      </c>
      <c r="B88" s="52"/>
      <c r="C88" s="25">
        <v>732</v>
      </c>
      <c r="D88" s="25">
        <v>0</v>
      </c>
      <c r="E88" s="25">
        <v>846</v>
      </c>
      <c r="F88" s="25">
        <v>0</v>
      </c>
      <c r="G88" s="34">
        <v>1654</v>
      </c>
      <c r="H88" s="25">
        <v>0</v>
      </c>
      <c r="I88" s="25">
        <v>7</v>
      </c>
      <c r="J88" s="25">
        <v>0</v>
      </c>
      <c r="K88" s="34">
        <v>1875</v>
      </c>
      <c r="L88" s="25">
        <v>0</v>
      </c>
      <c r="M88" s="25">
        <v>184</v>
      </c>
      <c r="N88" s="25">
        <v>38</v>
      </c>
    </row>
    <row r="89" spans="1:14" s="10" customFormat="1" ht="15.75">
      <c r="A89" s="25" t="s">
        <v>23</v>
      </c>
      <c r="B89" s="52"/>
      <c r="C89" s="25">
        <v>569</v>
      </c>
      <c r="D89" s="25">
        <v>0</v>
      </c>
      <c r="E89" s="25">
        <v>636</v>
      </c>
      <c r="F89" s="25">
        <v>0</v>
      </c>
      <c r="G89" s="34">
        <v>2238</v>
      </c>
      <c r="H89" s="25">
        <v>0</v>
      </c>
      <c r="I89" s="25">
        <v>0</v>
      </c>
      <c r="J89" s="25">
        <v>0</v>
      </c>
      <c r="K89" s="34">
        <v>4631</v>
      </c>
      <c r="L89" s="25">
        <v>4</v>
      </c>
      <c r="M89" s="25">
        <v>551</v>
      </c>
      <c r="N89" s="25">
        <v>20</v>
      </c>
    </row>
    <row r="90" spans="1:14" s="10" customFormat="1" ht="15.75">
      <c r="A90" s="25" t="s">
        <v>24</v>
      </c>
      <c r="B90" s="52"/>
      <c r="C90" s="25">
        <v>901</v>
      </c>
      <c r="D90" s="25">
        <v>0</v>
      </c>
      <c r="E90" s="25">
        <v>367</v>
      </c>
      <c r="F90" s="25">
        <v>0</v>
      </c>
      <c r="G90" s="25">
        <v>811</v>
      </c>
      <c r="H90" s="25">
        <v>0</v>
      </c>
      <c r="I90" s="25">
        <v>45</v>
      </c>
      <c r="J90" s="25">
        <v>0</v>
      </c>
      <c r="K90" s="34">
        <v>1619</v>
      </c>
      <c r="L90" s="25">
        <v>0</v>
      </c>
      <c r="M90" s="34">
        <v>1805</v>
      </c>
      <c r="N90" s="25">
        <v>286</v>
      </c>
    </row>
    <row r="91" spans="1:14" s="10" customFormat="1" ht="15.75">
      <c r="A91" s="25" t="s">
        <v>25</v>
      </c>
      <c r="B91" s="52"/>
      <c r="C91" s="34">
        <v>3548</v>
      </c>
      <c r="D91" s="25">
        <v>53</v>
      </c>
      <c r="E91" s="34">
        <v>2988</v>
      </c>
      <c r="F91" s="25">
        <v>0</v>
      </c>
      <c r="G91" s="34">
        <v>4569</v>
      </c>
      <c r="H91" s="25">
        <v>5</v>
      </c>
      <c r="I91" s="25">
        <v>171</v>
      </c>
      <c r="J91" s="25">
        <v>0</v>
      </c>
      <c r="K91" s="34">
        <v>3006</v>
      </c>
      <c r="L91" s="25">
        <v>0</v>
      </c>
      <c r="M91" s="25">
        <v>968</v>
      </c>
      <c r="N91" s="25">
        <v>87</v>
      </c>
    </row>
    <row r="92" spans="1:14" s="10" customFormat="1" ht="15.75">
      <c r="A92" s="25" t="s">
        <v>26</v>
      </c>
      <c r="B92" s="52"/>
      <c r="C92" s="25">
        <v>298</v>
      </c>
      <c r="D92" s="25">
        <v>0</v>
      </c>
      <c r="E92" s="25">
        <v>267</v>
      </c>
      <c r="F92" s="25">
        <v>0</v>
      </c>
      <c r="G92" s="34">
        <v>1118</v>
      </c>
      <c r="H92" s="25">
        <v>0</v>
      </c>
      <c r="I92" s="25">
        <v>578</v>
      </c>
      <c r="J92" s="25">
        <v>6</v>
      </c>
      <c r="K92" s="25">
        <v>161</v>
      </c>
      <c r="L92" s="25">
        <v>0</v>
      </c>
      <c r="M92" s="25">
        <v>162</v>
      </c>
      <c r="N92" s="25">
        <v>105</v>
      </c>
    </row>
    <row r="93" spans="1:14" s="10" customFormat="1" ht="15.75">
      <c r="A93" s="25" t="s">
        <v>27</v>
      </c>
      <c r="B93" s="52"/>
      <c r="C93" s="34">
        <v>1285</v>
      </c>
      <c r="D93" s="25">
        <v>0</v>
      </c>
      <c r="E93" s="25">
        <v>652</v>
      </c>
      <c r="F93" s="25">
        <v>12</v>
      </c>
      <c r="G93" s="34">
        <v>1617</v>
      </c>
      <c r="H93" s="25">
        <v>21</v>
      </c>
      <c r="I93" s="34">
        <v>1596</v>
      </c>
      <c r="J93" s="25">
        <v>1</v>
      </c>
      <c r="K93" s="25">
        <v>808</v>
      </c>
      <c r="L93" s="25">
        <v>0</v>
      </c>
      <c r="M93" s="34">
        <v>1123</v>
      </c>
      <c r="N93" s="25">
        <v>280</v>
      </c>
    </row>
    <row r="94" spans="1:14" s="10" customFormat="1" ht="15.75">
      <c r="A94" s="25" t="s">
        <v>28</v>
      </c>
      <c r="B94" s="52"/>
      <c r="C94" s="34">
        <v>5430</v>
      </c>
      <c r="D94" s="25">
        <v>6</v>
      </c>
      <c r="E94" s="25">
        <v>948</v>
      </c>
      <c r="F94" s="25">
        <v>6</v>
      </c>
      <c r="G94" s="34">
        <v>5912</v>
      </c>
      <c r="H94" s="25">
        <v>0</v>
      </c>
      <c r="I94" s="25">
        <v>391</v>
      </c>
      <c r="J94" s="25">
        <v>0</v>
      </c>
      <c r="K94" s="34">
        <v>1319</v>
      </c>
      <c r="L94" s="25">
        <v>0</v>
      </c>
      <c r="M94" s="34">
        <v>1133</v>
      </c>
      <c r="N94" s="25">
        <v>8</v>
      </c>
    </row>
    <row r="95" spans="1:14" s="10" customFormat="1" ht="15.75">
      <c r="A95" s="25" t="s">
        <v>29</v>
      </c>
      <c r="B95" s="52"/>
      <c r="C95" s="34">
        <v>1783</v>
      </c>
      <c r="D95" s="25">
        <v>10</v>
      </c>
      <c r="E95" s="34">
        <v>1266</v>
      </c>
      <c r="F95" s="25">
        <v>0</v>
      </c>
      <c r="G95" s="34">
        <v>2869</v>
      </c>
      <c r="H95" s="25">
        <v>0</v>
      </c>
      <c r="I95" s="25">
        <v>510</v>
      </c>
      <c r="J95" s="25">
        <v>0</v>
      </c>
      <c r="K95" s="25">
        <v>764</v>
      </c>
      <c r="L95" s="25">
        <v>0</v>
      </c>
      <c r="M95" s="34">
        <v>1731</v>
      </c>
      <c r="N95" s="34">
        <v>3866</v>
      </c>
    </row>
    <row r="96" spans="1:14" s="10" customFormat="1" ht="15.75">
      <c r="A96" s="25" t="s">
        <v>30</v>
      </c>
      <c r="B96" s="52"/>
      <c r="C96" s="34">
        <v>6180</v>
      </c>
      <c r="D96" s="25">
        <v>9</v>
      </c>
      <c r="E96" s="34">
        <v>2626</v>
      </c>
      <c r="F96" s="25">
        <v>2</v>
      </c>
      <c r="G96" s="34">
        <v>5526</v>
      </c>
      <c r="H96" s="25">
        <v>6</v>
      </c>
      <c r="I96" s="25">
        <v>661</v>
      </c>
      <c r="J96" s="25">
        <v>0</v>
      </c>
      <c r="K96" s="34">
        <v>2011</v>
      </c>
      <c r="L96" s="25">
        <v>12</v>
      </c>
      <c r="M96" s="34">
        <v>1237</v>
      </c>
      <c r="N96" s="25">
        <v>21</v>
      </c>
    </row>
    <row r="97" spans="1:14" s="10" customFormat="1" ht="15.75">
      <c r="A97" s="25" t="s">
        <v>31</v>
      </c>
      <c r="B97" s="52"/>
      <c r="C97" s="34">
        <v>8710</v>
      </c>
      <c r="D97" s="25">
        <v>0</v>
      </c>
      <c r="E97" s="34">
        <v>4017</v>
      </c>
      <c r="F97" s="25">
        <v>0</v>
      </c>
      <c r="G97" s="34">
        <v>5085</v>
      </c>
      <c r="H97" s="25">
        <v>6</v>
      </c>
      <c r="I97" s="34">
        <v>1472</v>
      </c>
      <c r="J97" s="25">
        <v>0</v>
      </c>
      <c r="K97" s="34">
        <v>12071</v>
      </c>
      <c r="L97" s="25">
        <v>8</v>
      </c>
      <c r="M97" s="34">
        <v>3060</v>
      </c>
      <c r="N97" s="25">
        <v>691</v>
      </c>
    </row>
    <row r="98" spans="1:14" s="10" customFormat="1" ht="15.75">
      <c r="A98" s="25" t="s">
        <v>32</v>
      </c>
      <c r="B98" s="52"/>
      <c r="C98" s="34">
        <v>2927</v>
      </c>
      <c r="D98" s="25">
        <v>0</v>
      </c>
      <c r="E98" s="34">
        <v>1210</v>
      </c>
      <c r="F98" s="25">
        <v>0</v>
      </c>
      <c r="G98" s="34">
        <v>1407</v>
      </c>
      <c r="H98" s="25">
        <v>0</v>
      </c>
      <c r="I98" s="25">
        <v>27</v>
      </c>
      <c r="J98" s="25">
        <v>0</v>
      </c>
      <c r="K98" s="34">
        <v>1744</v>
      </c>
      <c r="L98" s="25">
        <v>0</v>
      </c>
      <c r="M98" s="25">
        <v>540</v>
      </c>
      <c r="N98" s="25">
        <v>233</v>
      </c>
    </row>
    <row r="99" spans="1:14" s="10" customFormat="1" ht="15.75">
      <c r="A99" s="25" t="s">
        <v>33</v>
      </c>
      <c r="B99" s="52"/>
      <c r="C99" s="34">
        <v>12450</v>
      </c>
      <c r="D99" s="25">
        <v>0</v>
      </c>
      <c r="E99" s="34">
        <v>4247</v>
      </c>
      <c r="F99" s="25">
        <v>0</v>
      </c>
      <c r="G99" s="34">
        <v>4960</v>
      </c>
      <c r="H99" s="25">
        <v>0</v>
      </c>
      <c r="I99" s="34">
        <v>4890</v>
      </c>
      <c r="J99" s="25">
        <v>0</v>
      </c>
      <c r="K99" s="34">
        <v>5573</v>
      </c>
      <c r="L99" s="25">
        <v>0</v>
      </c>
      <c r="M99" s="34">
        <v>2130</v>
      </c>
      <c r="N99" s="25">
        <v>0</v>
      </c>
    </row>
    <row r="100" spans="1:14" s="10" customFormat="1" ht="15.75">
      <c r="A100" s="25" t="s">
        <v>34</v>
      </c>
      <c r="B100" s="52"/>
      <c r="C100" s="34">
        <v>5196</v>
      </c>
      <c r="D100" s="25">
        <v>0</v>
      </c>
      <c r="E100" s="34">
        <v>7008</v>
      </c>
      <c r="F100" s="25">
        <v>1</v>
      </c>
      <c r="G100" s="34">
        <v>8415</v>
      </c>
      <c r="H100" s="25">
        <v>0</v>
      </c>
      <c r="I100" s="34">
        <v>1294</v>
      </c>
      <c r="J100" s="25">
        <v>0</v>
      </c>
      <c r="K100" s="34">
        <v>8547</v>
      </c>
      <c r="L100" s="25">
        <v>0</v>
      </c>
      <c r="M100" s="34">
        <v>3226</v>
      </c>
      <c r="N100" s="25">
        <v>147</v>
      </c>
    </row>
    <row r="101" spans="1:14" s="10" customFormat="1" ht="15.75">
      <c r="A101" s="25" t="s">
        <v>35</v>
      </c>
      <c r="B101" s="52"/>
      <c r="C101" s="34">
        <v>7543</v>
      </c>
      <c r="D101" s="25">
        <v>0</v>
      </c>
      <c r="E101" s="34">
        <v>2821</v>
      </c>
      <c r="F101" s="25">
        <v>0</v>
      </c>
      <c r="G101" s="34">
        <v>4915</v>
      </c>
      <c r="H101" s="25">
        <v>0</v>
      </c>
      <c r="I101" s="25">
        <v>360</v>
      </c>
      <c r="J101" s="25">
        <v>0</v>
      </c>
      <c r="K101" s="34">
        <v>8692</v>
      </c>
      <c r="L101" s="25">
        <v>0</v>
      </c>
      <c r="M101" s="34">
        <v>6039</v>
      </c>
      <c r="N101" s="34">
        <v>1032</v>
      </c>
    </row>
    <row r="102" spans="1:14" s="10" customFormat="1" ht="15.75">
      <c r="A102" s="25" t="s">
        <v>36</v>
      </c>
      <c r="B102" s="52"/>
      <c r="C102" s="34">
        <v>4520</v>
      </c>
      <c r="D102" s="25">
        <v>0</v>
      </c>
      <c r="E102" s="34">
        <v>2924</v>
      </c>
      <c r="F102" s="25">
        <v>0</v>
      </c>
      <c r="G102" s="34">
        <v>3500</v>
      </c>
      <c r="H102" s="25">
        <v>0</v>
      </c>
      <c r="I102" s="25">
        <v>984</v>
      </c>
      <c r="J102" s="25">
        <v>0</v>
      </c>
      <c r="K102" s="34">
        <v>2310</v>
      </c>
      <c r="L102" s="25">
        <v>0</v>
      </c>
      <c r="M102" s="34">
        <v>1607</v>
      </c>
      <c r="N102" s="34">
        <v>1349</v>
      </c>
    </row>
    <row r="103" spans="1:14" s="10" customFormat="1" ht="15.75">
      <c r="A103" s="25" t="s">
        <v>37</v>
      </c>
      <c r="B103" s="52"/>
      <c r="C103" s="34">
        <v>3173</v>
      </c>
      <c r="D103" s="25">
        <v>0</v>
      </c>
      <c r="E103" s="34">
        <v>1087</v>
      </c>
      <c r="F103" s="25">
        <v>0</v>
      </c>
      <c r="G103" s="34">
        <v>1987</v>
      </c>
      <c r="H103" s="25">
        <v>0</v>
      </c>
      <c r="I103" s="25">
        <v>159</v>
      </c>
      <c r="J103" s="25">
        <v>0</v>
      </c>
      <c r="K103" s="34">
        <v>1407</v>
      </c>
      <c r="L103" s="25">
        <v>0</v>
      </c>
      <c r="M103" s="34">
        <v>1100</v>
      </c>
      <c r="N103" s="25">
        <v>344</v>
      </c>
    </row>
    <row r="104" spans="1:14" s="10" customFormat="1" ht="15.75">
      <c r="A104" s="25" t="s">
        <v>38</v>
      </c>
      <c r="B104" s="52"/>
      <c r="C104" s="25">
        <v>575</v>
      </c>
      <c r="D104" s="25">
        <v>0</v>
      </c>
      <c r="E104" s="34">
        <v>1592</v>
      </c>
      <c r="F104" s="25">
        <v>0</v>
      </c>
      <c r="G104" s="34">
        <v>3808</v>
      </c>
      <c r="H104" s="25">
        <v>0</v>
      </c>
      <c r="I104" s="25">
        <v>488</v>
      </c>
      <c r="J104" s="25">
        <v>0</v>
      </c>
      <c r="K104" s="34">
        <v>5698</v>
      </c>
      <c r="L104" s="25">
        <v>0</v>
      </c>
      <c r="M104" s="25">
        <v>514</v>
      </c>
      <c r="N104" s="25">
        <v>0</v>
      </c>
    </row>
    <row r="105" spans="1:14" s="10" customFormat="1" ht="15.75">
      <c r="A105" s="25" t="s">
        <v>39</v>
      </c>
      <c r="B105" s="52"/>
      <c r="C105" s="34">
        <v>4952</v>
      </c>
      <c r="D105" s="25">
        <v>0</v>
      </c>
      <c r="E105" s="34">
        <v>2341</v>
      </c>
      <c r="F105" s="25">
        <v>0</v>
      </c>
      <c r="G105" s="34">
        <v>3361</v>
      </c>
      <c r="H105" s="25">
        <v>0</v>
      </c>
      <c r="I105" s="25">
        <v>319</v>
      </c>
      <c r="J105" s="25">
        <v>0</v>
      </c>
      <c r="K105" s="34">
        <v>1652</v>
      </c>
      <c r="L105" s="25">
        <v>0</v>
      </c>
      <c r="M105" s="34">
        <v>1716</v>
      </c>
      <c r="N105" s="25">
        <v>1</v>
      </c>
    </row>
    <row r="106" spans="1:14" s="10" customFormat="1" ht="15.75">
      <c r="A106" s="25" t="s">
        <v>40</v>
      </c>
      <c r="B106" s="52"/>
      <c r="C106" s="34">
        <v>5247</v>
      </c>
      <c r="D106" s="25">
        <v>1</v>
      </c>
      <c r="E106" s="34">
        <v>1787</v>
      </c>
      <c r="F106" s="25">
        <v>1</v>
      </c>
      <c r="G106" s="34">
        <v>3758</v>
      </c>
      <c r="H106" s="25">
        <v>1</v>
      </c>
      <c r="I106" s="25">
        <v>911</v>
      </c>
      <c r="J106" s="25">
        <v>0</v>
      </c>
      <c r="K106" s="34">
        <v>4738</v>
      </c>
      <c r="L106" s="25">
        <v>0</v>
      </c>
      <c r="M106" s="34">
        <v>1975</v>
      </c>
      <c r="N106" s="25">
        <v>98</v>
      </c>
    </row>
    <row r="107" spans="1:14" s="10" customFormat="1" ht="15.75">
      <c r="A107" s="25" t="s">
        <v>41</v>
      </c>
      <c r="B107" s="52"/>
      <c r="C107" s="25">
        <v>799</v>
      </c>
      <c r="D107" s="25">
        <v>0</v>
      </c>
      <c r="E107" s="25">
        <v>697</v>
      </c>
      <c r="F107" s="25">
        <v>0</v>
      </c>
      <c r="G107" s="34">
        <v>1798</v>
      </c>
      <c r="H107" s="25">
        <v>0</v>
      </c>
      <c r="I107" s="25">
        <v>412</v>
      </c>
      <c r="J107" s="25">
        <v>0</v>
      </c>
      <c r="K107" s="34">
        <v>3026</v>
      </c>
      <c r="L107" s="25">
        <v>0</v>
      </c>
      <c r="M107" s="34">
        <v>1224</v>
      </c>
      <c r="N107" s="25">
        <v>0</v>
      </c>
    </row>
    <row r="108" spans="1:14" s="10" customFormat="1" ht="15.75">
      <c r="A108" s="25" t="s">
        <v>42</v>
      </c>
      <c r="B108" s="52"/>
      <c r="C108" s="34">
        <v>5939</v>
      </c>
      <c r="D108" s="25">
        <v>0</v>
      </c>
      <c r="E108" s="34">
        <v>1116</v>
      </c>
      <c r="F108" s="25">
        <v>0</v>
      </c>
      <c r="G108" s="34">
        <v>1926</v>
      </c>
      <c r="H108" s="25">
        <v>0</v>
      </c>
      <c r="I108" s="25">
        <v>297</v>
      </c>
      <c r="J108" s="25">
        <v>0</v>
      </c>
      <c r="K108" s="34">
        <v>2434</v>
      </c>
      <c r="L108" s="25">
        <v>0</v>
      </c>
      <c r="M108" s="25">
        <v>880</v>
      </c>
      <c r="N108" s="25">
        <v>58</v>
      </c>
    </row>
    <row r="109" spans="1:14" s="10" customFormat="1" ht="15.75">
      <c r="A109" s="25" t="s">
        <v>43</v>
      </c>
      <c r="B109" s="52"/>
      <c r="C109" s="34">
        <v>1705</v>
      </c>
      <c r="D109" s="25">
        <v>0</v>
      </c>
      <c r="E109" s="34">
        <v>1139</v>
      </c>
      <c r="F109" s="25">
        <v>0</v>
      </c>
      <c r="G109" s="34">
        <v>2555</v>
      </c>
      <c r="H109" s="25">
        <v>0</v>
      </c>
      <c r="I109" s="25">
        <v>13</v>
      </c>
      <c r="J109" s="25">
        <v>0</v>
      </c>
      <c r="K109" s="34">
        <v>1315</v>
      </c>
      <c r="L109" s="25">
        <v>0</v>
      </c>
      <c r="M109" s="25">
        <v>51</v>
      </c>
      <c r="N109" s="25">
        <v>745</v>
      </c>
    </row>
    <row r="110" spans="1:14" s="10" customFormat="1" ht="15.75">
      <c r="A110" s="25" t="s">
        <v>44</v>
      </c>
      <c r="B110" s="52"/>
      <c r="C110" s="34">
        <v>3983</v>
      </c>
      <c r="D110" s="25">
        <v>0</v>
      </c>
      <c r="E110" s="34">
        <v>3798</v>
      </c>
      <c r="F110" s="25">
        <v>4</v>
      </c>
      <c r="G110" s="34">
        <v>5339</v>
      </c>
      <c r="H110" s="25">
        <v>3</v>
      </c>
      <c r="I110" s="34">
        <v>4693</v>
      </c>
      <c r="J110" s="25">
        <v>0</v>
      </c>
      <c r="K110" s="34">
        <v>3821</v>
      </c>
      <c r="L110" s="25">
        <v>0</v>
      </c>
      <c r="M110" s="34">
        <v>1315</v>
      </c>
      <c r="N110" s="25">
        <v>177</v>
      </c>
    </row>
    <row r="111" spans="1:14" s="10" customFormat="1" ht="15.75">
      <c r="A111" s="25" t="s">
        <v>45</v>
      </c>
      <c r="B111" s="52"/>
      <c r="C111" s="34">
        <v>1134</v>
      </c>
      <c r="D111" s="25">
        <v>0</v>
      </c>
      <c r="E111" s="34">
        <v>1790</v>
      </c>
      <c r="F111" s="25">
        <v>0</v>
      </c>
      <c r="G111" s="34">
        <v>2486</v>
      </c>
      <c r="H111" s="25">
        <v>0</v>
      </c>
      <c r="I111" s="25">
        <v>0</v>
      </c>
      <c r="J111" s="25">
        <v>0</v>
      </c>
      <c r="K111" s="34">
        <v>1478</v>
      </c>
      <c r="L111" s="25">
        <v>0</v>
      </c>
      <c r="M111" s="34">
        <v>1255</v>
      </c>
      <c r="N111" s="25">
        <v>636</v>
      </c>
    </row>
    <row r="112" spans="1:14" s="10" customFormat="1" ht="15.75">
      <c r="A112" s="25" t="s">
        <v>46</v>
      </c>
      <c r="B112" s="52"/>
      <c r="C112" s="25">
        <v>730</v>
      </c>
      <c r="D112" s="25">
        <v>0</v>
      </c>
      <c r="E112" s="25">
        <v>227</v>
      </c>
      <c r="F112" s="25">
        <v>0</v>
      </c>
      <c r="G112" s="34">
        <v>1342</v>
      </c>
      <c r="H112" s="25">
        <v>0</v>
      </c>
      <c r="I112" s="25">
        <v>86</v>
      </c>
      <c r="J112" s="25">
        <v>0</v>
      </c>
      <c r="K112" s="25">
        <v>37</v>
      </c>
      <c r="L112" s="25">
        <v>0</v>
      </c>
      <c r="M112" s="25">
        <v>793</v>
      </c>
      <c r="N112" s="25">
        <v>57</v>
      </c>
    </row>
    <row r="113" spans="1:16" s="10" customFormat="1" ht="15.75">
      <c r="A113" s="25" t="s">
        <v>47</v>
      </c>
      <c r="B113" s="52"/>
      <c r="C113" s="34">
        <v>4438</v>
      </c>
      <c r="D113" s="25">
        <v>0</v>
      </c>
      <c r="E113" s="34">
        <v>2673</v>
      </c>
      <c r="F113" s="25">
        <v>1</v>
      </c>
      <c r="G113" s="34">
        <v>5554</v>
      </c>
      <c r="H113" s="25">
        <v>1</v>
      </c>
      <c r="I113" s="25">
        <v>214</v>
      </c>
      <c r="J113" s="25">
        <v>0</v>
      </c>
      <c r="K113" s="34">
        <v>1145</v>
      </c>
      <c r="L113" s="25">
        <v>0</v>
      </c>
      <c r="M113" s="34">
        <v>1348</v>
      </c>
      <c r="N113" s="25">
        <v>5</v>
      </c>
    </row>
    <row r="114" spans="1:16" s="10" customFormat="1" ht="15.75">
      <c r="A114" s="25" t="s">
        <v>48</v>
      </c>
      <c r="B114" s="52"/>
      <c r="C114" s="34">
        <v>3269</v>
      </c>
      <c r="D114" s="25">
        <v>0</v>
      </c>
      <c r="E114" s="25">
        <v>876</v>
      </c>
      <c r="F114" s="25">
        <v>0</v>
      </c>
      <c r="G114" s="34">
        <v>1446</v>
      </c>
      <c r="H114" s="25">
        <v>0</v>
      </c>
      <c r="I114" s="25">
        <v>31</v>
      </c>
      <c r="J114" s="25">
        <v>0</v>
      </c>
      <c r="K114" s="25">
        <v>172</v>
      </c>
      <c r="L114" s="25">
        <v>0</v>
      </c>
      <c r="M114" s="25">
        <v>666</v>
      </c>
      <c r="N114" s="25">
        <v>0</v>
      </c>
    </row>
    <row r="115" spans="1:16" s="10" customFormat="1" ht="15.75">
      <c r="A115" s="25" t="s">
        <v>49</v>
      </c>
      <c r="B115" s="52"/>
      <c r="C115" s="34">
        <v>11321</v>
      </c>
      <c r="D115" s="25">
        <v>0</v>
      </c>
      <c r="E115" s="34">
        <v>4945</v>
      </c>
      <c r="F115" s="25">
        <v>0</v>
      </c>
      <c r="G115" s="34">
        <v>9420</v>
      </c>
      <c r="H115" s="25">
        <v>13</v>
      </c>
      <c r="I115" s="25">
        <v>0</v>
      </c>
      <c r="J115" s="25">
        <v>0</v>
      </c>
      <c r="K115" s="34">
        <v>12538</v>
      </c>
      <c r="L115" s="25">
        <v>2</v>
      </c>
      <c r="M115" s="34">
        <v>3063</v>
      </c>
      <c r="N115" s="25">
        <v>628</v>
      </c>
    </row>
    <row r="116" spans="1:16" s="10" customFormat="1" ht="15.75">
      <c r="A116" s="25" t="s">
        <v>50</v>
      </c>
      <c r="B116" s="52"/>
      <c r="C116" s="25">
        <v>604</v>
      </c>
      <c r="D116" s="25">
        <v>0</v>
      </c>
      <c r="E116" s="34">
        <v>2253</v>
      </c>
      <c r="F116" s="25">
        <v>0</v>
      </c>
      <c r="G116" s="34">
        <v>1358</v>
      </c>
      <c r="H116" s="25">
        <v>0</v>
      </c>
      <c r="I116" s="25">
        <v>43</v>
      </c>
      <c r="J116" s="25">
        <v>3</v>
      </c>
      <c r="K116" s="34">
        <v>2298</v>
      </c>
      <c r="L116" s="25">
        <v>0</v>
      </c>
      <c r="M116" s="34">
        <v>1154</v>
      </c>
      <c r="N116" s="25">
        <v>0</v>
      </c>
    </row>
    <row r="117" spans="1:16" s="10" customFormat="1" ht="15.75">
      <c r="A117" s="25" t="s">
        <v>51</v>
      </c>
      <c r="B117" s="52"/>
      <c r="C117" s="34">
        <v>2201</v>
      </c>
      <c r="D117" s="25">
        <v>0</v>
      </c>
      <c r="E117" s="34">
        <v>1344</v>
      </c>
      <c r="F117" s="25">
        <v>0</v>
      </c>
      <c r="G117" s="34">
        <v>3183</v>
      </c>
      <c r="H117" s="25">
        <v>0</v>
      </c>
      <c r="I117" s="25">
        <v>920</v>
      </c>
      <c r="J117" s="25">
        <v>0</v>
      </c>
      <c r="K117" s="25">
        <v>169</v>
      </c>
      <c r="L117" s="25">
        <v>0</v>
      </c>
      <c r="M117" s="34">
        <v>1044</v>
      </c>
      <c r="N117" s="25">
        <v>47</v>
      </c>
    </row>
    <row r="118" spans="1:16" s="10" customFormat="1" ht="15.75">
      <c r="A118" s="25"/>
      <c r="B118" s="52"/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16" s="10" customFormat="1" ht="15.75">
      <c r="A119" s="24" t="s">
        <v>52</v>
      </c>
      <c r="B119" s="69"/>
      <c r="C119" s="31">
        <f t="shared" ref="C119:N119" si="12">SUM(C120:C124)</f>
        <v>0</v>
      </c>
      <c r="D119" s="31">
        <f t="shared" si="12"/>
        <v>0</v>
      </c>
      <c r="E119" s="31">
        <f t="shared" si="12"/>
        <v>25</v>
      </c>
      <c r="F119" s="31">
        <f t="shared" si="12"/>
        <v>0</v>
      </c>
      <c r="G119" s="31">
        <f t="shared" si="12"/>
        <v>230</v>
      </c>
      <c r="H119" s="31">
        <f t="shared" si="12"/>
        <v>0</v>
      </c>
      <c r="I119" s="31">
        <f t="shared" si="12"/>
        <v>0</v>
      </c>
      <c r="J119" s="31">
        <f t="shared" si="12"/>
        <v>0</v>
      </c>
      <c r="K119" s="31">
        <f t="shared" si="12"/>
        <v>4474</v>
      </c>
      <c r="L119" s="31">
        <f t="shared" si="12"/>
        <v>0</v>
      </c>
      <c r="M119" s="31">
        <f t="shared" si="12"/>
        <v>0</v>
      </c>
      <c r="N119" s="31">
        <f t="shared" si="12"/>
        <v>38</v>
      </c>
    </row>
    <row r="120" spans="1:16" s="10" customFormat="1" ht="15.75">
      <c r="A120" s="25" t="s">
        <v>53</v>
      </c>
      <c r="B120" s="53"/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</row>
    <row r="121" spans="1:16" s="10" customFormat="1" ht="15.75">
      <c r="A121" s="25" t="s">
        <v>54</v>
      </c>
      <c r="B121" s="53"/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</row>
    <row r="122" spans="1:16" s="10" customFormat="1" ht="15.75">
      <c r="A122" s="25" t="s">
        <v>55</v>
      </c>
      <c r="B122" s="53"/>
      <c r="C122" s="25">
        <v>0</v>
      </c>
      <c r="D122" s="25">
        <v>0</v>
      </c>
      <c r="E122" s="25">
        <v>25</v>
      </c>
      <c r="F122" s="25">
        <v>0</v>
      </c>
      <c r="G122" s="25">
        <v>230</v>
      </c>
      <c r="H122" s="25">
        <v>0</v>
      </c>
      <c r="I122" s="25">
        <v>0</v>
      </c>
      <c r="J122" s="25">
        <v>0</v>
      </c>
      <c r="K122" s="34">
        <v>4474</v>
      </c>
      <c r="L122" s="25">
        <v>0</v>
      </c>
      <c r="M122" s="25">
        <v>0</v>
      </c>
      <c r="N122" s="25">
        <v>38</v>
      </c>
    </row>
    <row r="123" spans="1:16" s="10" customFormat="1" ht="15.75">
      <c r="A123" s="25" t="s">
        <v>56</v>
      </c>
      <c r="B123" s="53"/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5"/>
      <c r="P123" s="15"/>
    </row>
    <row r="124" spans="1:16" s="10" customFormat="1" ht="15.75">
      <c r="A124" s="38" t="s">
        <v>57</v>
      </c>
      <c r="B124" s="55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15"/>
      <c r="P124" s="15"/>
    </row>
    <row r="125" spans="1:16">
      <c r="A125" s="39" t="s">
        <v>58</v>
      </c>
      <c r="B125" s="40"/>
      <c r="C125" s="40"/>
      <c r="D125" s="40"/>
      <c r="E125" s="40"/>
      <c r="F125" s="40"/>
      <c r="G125" s="40"/>
      <c r="H125" s="40"/>
      <c r="I125" s="11"/>
      <c r="J125" s="11"/>
      <c r="K125" s="11"/>
      <c r="O125" s="12"/>
      <c r="P125" s="12"/>
    </row>
    <row r="126" spans="1:16">
      <c r="A126" s="41" t="s">
        <v>59</v>
      </c>
      <c r="B126" s="40"/>
      <c r="C126" s="40"/>
      <c r="D126" s="40"/>
      <c r="E126" s="40"/>
      <c r="F126" s="40"/>
      <c r="G126" s="40"/>
      <c r="H126" s="40"/>
      <c r="I126" s="9"/>
      <c r="J126" s="9"/>
      <c r="K126" s="9"/>
    </row>
    <row r="127" spans="1:16">
      <c r="A127" s="41" t="s">
        <v>60</v>
      </c>
      <c r="B127" s="40"/>
      <c r="C127" s="40"/>
      <c r="D127" s="40"/>
      <c r="E127" s="40"/>
      <c r="F127" s="40"/>
      <c r="G127" s="40"/>
      <c r="H127" s="40"/>
      <c r="I127" s="9"/>
      <c r="J127" s="9"/>
      <c r="K127" s="9"/>
    </row>
    <row r="128" spans="1:16">
      <c r="A128" s="16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35" spans="1:19" ht="15.75">
      <c r="A135" s="81" t="s">
        <v>14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</row>
    <row r="136" spans="1:19" ht="15" customHeight="1">
      <c r="A136" s="1"/>
      <c r="O136" s="5"/>
      <c r="P136" s="6"/>
    </row>
    <row r="137" spans="1:19" ht="37.5" customHeight="1">
      <c r="A137" s="88" t="s">
        <v>75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</row>
    <row r="138" spans="1:19" ht="18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</row>
    <row r="139" spans="1:19" ht="15.75">
      <c r="A139" s="71" t="s">
        <v>2</v>
      </c>
      <c r="B139" s="73" t="s">
        <v>5</v>
      </c>
      <c r="C139" s="74"/>
      <c r="D139" s="77" t="s">
        <v>3</v>
      </c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9"/>
    </row>
    <row r="140" spans="1:19" ht="33.75" customHeight="1">
      <c r="A140" s="71"/>
      <c r="B140" s="75"/>
      <c r="C140" s="76"/>
      <c r="D140" s="72" t="s">
        <v>68</v>
      </c>
      <c r="E140" s="72"/>
      <c r="F140" s="72" t="s">
        <v>69</v>
      </c>
      <c r="G140" s="72"/>
      <c r="H140" s="72" t="s">
        <v>70</v>
      </c>
      <c r="I140" s="72"/>
      <c r="J140" s="72" t="s">
        <v>71</v>
      </c>
      <c r="K140" s="72"/>
      <c r="L140" s="72" t="s">
        <v>72</v>
      </c>
      <c r="M140" s="72"/>
      <c r="N140" s="72" t="s">
        <v>73</v>
      </c>
      <c r="O140" s="72"/>
      <c r="P140" s="72" t="s">
        <v>74</v>
      </c>
      <c r="Q140" s="72"/>
      <c r="R140" s="72" t="s">
        <v>67</v>
      </c>
      <c r="S140" s="72"/>
    </row>
    <row r="141" spans="1:19" ht="15.75">
      <c r="A141" s="71"/>
      <c r="B141" s="57" t="s">
        <v>0</v>
      </c>
      <c r="C141" s="23" t="s">
        <v>13</v>
      </c>
      <c r="D141" s="57" t="s">
        <v>0</v>
      </c>
      <c r="E141" s="23" t="s">
        <v>13</v>
      </c>
      <c r="F141" s="57" t="s">
        <v>0</v>
      </c>
      <c r="G141" s="23" t="s">
        <v>13</v>
      </c>
      <c r="H141" s="57" t="s">
        <v>0</v>
      </c>
      <c r="I141" s="23" t="s">
        <v>13</v>
      </c>
      <c r="J141" s="57" t="s">
        <v>0</v>
      </c>
      <c r="K141" s="23" t="s">
        <v>13</v>
      </c>
      <c r="L141" s="57" t="s">
        <v>0</v>
      </c>
      <c r="M141" s="23" t="s">
        <v>13</v>
      </c>
      <c r="N141" s="57" t="s">
        <v>0</v>
      </c>
      <c r="O141" s="23" t="s">
        <v>13</v>
      </c>
      <c r="P141" s="57" t="s">
        <v>0</v>
      </c>
      <c r="Q141" s="23" t="s">
        <v>13</v>
      </c>
      <c r="R141" s="57" t="s">
        <v>0</v>
      </c>
      <c r="S141" s="23" t="s">
        <v>13</v>
      </c>
    </row>
    <row r="142" spans="1:19" ht="15.75">
      <c r="A142" s="59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</row>
    <row r="143" spans="1:19" ht="15.75">
      <c r="A143" s="24" t="s">
        <v>4</v>
      </c>
      <c r="B143" s="62">
        <f t="shared" ref="B143:S143" si="13">SUM(B145,B151,B184)</f>
        <v>154193</v>
      </c>
      <c r="C143" s="61">
        <f t="shared" si="13"/>
        <v>654</v>
      </c>
      <c r="D143" s="61">
        <v>4472</v>
      </c>
      <c r="E143" s="61">
        <f t="shared" si="13"/>
        <v>22</v>
      </c>
      <c r="F143" s="61">
        <v>25835</v>
      </c>
      <c r="G143" s="61">
        <f t="shared" si="13"/>
        <v>150</v>
      </c>
      <c r="H143" s="61">
        <v>15802</v>
      </c>
      <c r="I143" s="61">
        <f t="shared" si="13"/>
        <v>100</v>
      </c>
      <c r="J143" s="61">
        <f t="shared" si="13"/>
        <v>3332</v>
      </c>
      <c r="K143" s="61">
        <f t="shared" si="13"/>
        <v>0</v>
      </c>
      <c r="L143" s="61">
        <f t="shared" si="13"/>
        <v>51275</v>
      </c>
      <c r="M143" s="61">
        <f t="shared" si="13"/>
        <v>0</v>
      </c>
      <c r="N143" s="61">
        <f t="shared" si="13"/>
        <v>14375</v>
      </c>
      <c r="O143" s="61">
        <f t="shared" si="13"/>
        <v>0</v>
      </c>
      <c r="P143" s="61">
        <f t="shared" si="13"/>
        <v>36718</v>
      </c>
      <c r="Q143" s="61">
        <f t="shared" si="13"/>
        <v>40</v>
      </c>
      <c r="R143" s="61">
        <f t="shared" si="13"/>
        <v>2120</v>
      </c>
      <c r="S143" s="61">
        <f t="shared" si="13"/>
        <v>342</v>
      </c>
    </row>
    <row r="144" spans="1:19" ht="15.75">
      <c r="A144" s="25"/>
      <c r="B144" s="62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</row>
    <row r="145" spans="1:19" ht="15.75">
      <c r="A145" s="24" t="s">
        <v>15</v>
      </c>
      <c r="B145" s="62">
        <f t="shared" ref="B145:S145" si="14">SUM(B146:B149)</f>
        <v>148169</v>
      </c>
      <c r="C145" s="61">
        <f t="shared" si="14"/>
        <v>311</v>
      </c>
      <c r="D145" s="61">
        <v>1183</v>
      </c>
      <c r="E145" s="61">
        <f t="shared" si="14"/>
        <v>21</v>
      </c>
      <c r="F145" s="61">
        <v>25573</v>
      </c>
      <c r="G145" s="61">
        <f t="shared" si="14"/>
        <v>150</v>
      </c>
      <c r="H145" s="61">
        <v>15800</v>
      </c>
      <c r="I145" s="61">
        <f t="shared" si="14"/>
        <v>100</v>
      </c>
      <c r="J145" s="61">
        <f t="shared" si="14"/>
        <v>3328</v>
      </c>
      <c r="K145" s="61">
        <f t="shared" si="14"/>
        <v>0</v>
      </c>
      <c r="L145" s="61">
        <f t="shared" si="14"/>
        <v>50998</v>
      </c>
      <c r="M145" s="61">
        <f t="shared" si="14"/>
        <v>0</v>
      </c>
      <c r="N145" s="61">
        <f t="shared" si="14"/>
        <v>12830</v>
      </c>
      <c r="O145" s="61">
        <f t="shared" si="14"/>
        <v>0</v>
      </c>
      <c r="P145" s="61">
        <f t="shared" si="14"/>
        <v>36718</v>
      </c>
      <c r="Q145" s="61">
        <f t="shared" si="14"/>
        <v>40</v>
      </c>
      <c r="R145" s="61">
        <f t="shared" si="14"/>
        <v>1739</v>
      </c>
      <c r="S145" s="61">
        <f t="shared" si="14"/>
        <v>0</v>
      </c>
    </row>
    <row r="146" spans="1:19" ht="15.75">
      <c r="A146" s="25" t="s">
        <v>16</v>
      </c>
      <c r="B146" s="62">
        <f t="shared" ref="B146:C149" si="15">SUM(D146+F146+H146+J146+L146+N146+P146+R146)</f>
        <v>115353</v>
      </c>
      <c r="C146" s="62">
        <f t="shared" si="15"/>
        <v>311</v>
      </c>
      <c r="D146" s="63">
        <v>1183</v>
      </c>
      <c r="E146" s="63">
        <v>21</v>
      </c>
      <c r="F146" s="63">
        <v>19573</v>
      </c>
      <c r="G146" s="63">
        <v>150</v>
      </c>
      <c r="H146" s="63">
        <v>12438</v>
      </c>
      <c r="I146" s="63">
        <v>100</v>
      </c>
      <c r="J146" s="63">
        <v>3328</v>
      </c>
      <c r="K146" s="63">
        <v>0</v>
      </c>
      <c r="L146" s="63">
        <v>49628</v>
      </c>
      <c r="M146" s="63">
        <v>0</v>
      </c>
      <c r="N146" s="63">
        <v>11096</v>
      </c>
      <c r="O146" s="63">
        <v>0</v>
      </c>
      <c r="P146" s="63">
        <v>16379</v>
      </c>
      <c r="Q146" s="63">
        <v>40</v>
      </c>
      <c r="R146" s="63">
        <v>1728</v>
      </c>
      <c r="S146" s="64">
        <v>0</v>
      </c>
    </row>
    <row r="147" spans="1:19" ht="15.75">
      <c r="A147" s="25" t="s">
        <v>17</v>
      </c>
      <c r="B147" s="62">
        <f t="shared" si="15"/>
        <v>0</v>
      </c>
      <c r="C147" s="62">
        <f t="shared" si="15"/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63">
        <v>0</v>
      </c>
      <c r="R147" s="64">
        <v>0</v>
      </c>
      <c r="S147" s="64">
        <v>0</v>
      </c>
    </row>
    <row r="148" spans="1:19" ht="15.75">
      <c r="A148" s="25" t="s">
        <v>18</v>
      </c>
      <c r="B148" s="62">
        <f t="shared" si="15"/>
        <v>32816</v>
      </c>
      <c r="C148" s="62">
        <f t="shared" si="15"/>
        <v>0</v>
      </c>
      <c r="D148" s="63">
        <v>0</v>
      </c>
      <c r="E148" s="63">
        <v>0</v>
      </c>
      <c r="F148" s="63">
        <v>6000</v>
      </c>
      <c r="G148" s="63">
        <v>0</v>
      </c>
      <c r="H148" s="63">
        <v>3362</v>
      </c>
      <c r="I148" s="63">
        <v>0</v>
      </c>
      <c r="J148" s="63">
        <v>0</v>
      </c>
      <c r="K148" s="63">
        <v>0</v>
      </c>
      <c r="L148" s="63">
        <v>1370</v>
      </c>
      <c r="M148" s="63">
        <v>0</v>
      </c>
      <c r="N148" s="63">
        <v>1734</v>
      </c>
      <c r="O148" s="63">
        <v>0</v>
      </c>
      <c r="P148" s="63">
        <v>20339</v>
      </c>
      <c r="Q148" s="63">
        <v>0</v>
      </c>
      <c r="R148" s="64">
        <v>11</v>
      </c>
      <c r="S148" s="64">
        <v>0</v>
      </c>
    </row>
    <row r="149" spans="1:19" ht="15.75">
      <c r="A149" s="25" t="s">
        <v>19</v>
      </c>
      <c r="B149" s="62">
        <f t="shared" si="15"/>
        <v>0</v>
      </c>
      <c r="C149" s="62">
        <f t="shared" si="15"/>
        <v>0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63">
        <v>0</v>
      </c>
      <c r="R149" s="64">
        <v>0</v>
      </c>
      <c r="S149" s="64">
        <v>0</v>
      </c>
    </row>
    <row r="150" spans="1:19" ht="15.75">
      <c r="A150" s="25"/>
      <c r="B150" s="62"/>
      <c r="C150" s="62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</row>
    <row r="151" spans="1:19" ht="15.75">
      <c r="A151" s="24" t="s">
        <v>20</v>
      </c>
      <c r="B151" s="62">
        <f t="shared" ref="B151:S151" si="16">SUM(B152:B182)</f>
        <v>5250</v>
      </c>
      <c r="C151" s="61">
        <f t="shared" si="16"/>
        <v>343</v>
      </c>
      <c r="D151" s="65">
        <v>3043</v>
      </c>
      <c r="E151" s="65">
        <f t="shared" si="16"/>
        <v>1</v>
      </c>
      <c r="F151" s="65">
        <v>0</v>
      </c>
      <c r="G151" s="65">
        <f t="shared" si="16"/>
        <v>0</v>
      </c>
      <c r="H151" s="65">
        <v>0</v>
      </c>
      <c r="I151" s="65">
        <f t="shared" si="16"/>
        <v>0</v>
      </c>
      <c r="J151" s="65">
        <f t="shared" si="16"/>
        <v>4</v>
      </c>
      <c r="K151" s="65">
        <f t="shared" si="16"/>
        <v>0</v>
      </c>
      <c r="L151" s="65">
        <f t="shared" si="16"/>
        <v>277</v>
      </c>
      <c r="M151" s="65">
        <f t="shared" si="16"/>
        <v>0</v>
      </c>
      <c r="N151" s="65">
        <f t="shared" si="16"/>
        <v>1545</v>
      </c>
      <c r="O151" s="65">
        <f t="shared" si="16"/>
        <v>0</v>
      </c>
      <c r="P151" s="65">
        <f t="shared" si="16"/>
        <v>0</v>
      </c>
      <c r="Q151" s="65">
        <f t="shared" si="16"/>
        <v>0</v>
      </c>
      <c r="R151" s="65">
        <f t="shared" si="16"/>
        <v>381</v>
      </c>
      <c r="S151" s="65">
        <f t="shared" si="16"/>
        <v>342</v>
      </c>
    </row>
    <row r="152" spans="1:19" ht="15.75">
      <c r="A152" s="25" t="s">
        <v>21</v>
      </c>
      <c r="B152" s="62">
        <f t="shared" ref="B152:C182" si="17">SUM(D152+F152+H152+J152+L152+N152+P152+R152)</f>
        <v>1848</v>
      </c>
      <c r="C152" s="62">
        <f t="shared" si="17"/>
        <v>0</v>
      </c>
      <c r="D152" s="63">
        <v>8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277</v>
      </c>
      <c r="M152" s="63">
        <v>0</v>
      </c>
      <c r="N152" s="63">
        <v>1545</v>
      </c>
      <c r="O152" s="63">
        <v>0</v>
      </c>
      <c r="P152" s="63">
        <v>0</v>
      </c>
      <c r="Q152" s="63">
        <v>0</v>
      </c>
      <c r="R152" s="64">
        <v>18</v>
      </c>
      <c r="S152" s="64">
        <v>0</v>
      </c>
    </row>
    <row r="153" spans="1:19" ht="15.75">
      <c r="A153" s="25" t="s">
        <v>22</v>
      </c>
      <c r="B153" s="62">
        <f t="shared" si="17"/>
        <v>298</v>
      </c>
      <c r="C153" s="62">
        <f t="shared" si="17"/>
        <v>0</v>
      </c>
      <c r="D153" s="63">
        <v>298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63">
        <v>0</v>
      </c>
      <c r="O153" s="63">
        <v>0</v>
      </c>
      <c r="P153" s="63">
        <v>0</v>
      </c>
      <c r="Q153" s="63">
        <v>0</v>
      </c>
      <c r="R153" s="64">
        <v>0</v>
      </c>
      <c r="S153" s="64">
        <v>0</v>
      </c>
    </row>
    <row r="154" spans="1:19" ht="15.75">
      <c r="A154" s="25" t="s">
        <v>23</v>
      </c>
      <c r="B154" s="62">
        <f t="shared" si="17"/>
        <v>0</v>
      </c>
      <c r="C154" s="62">
        <f t="shared" si="17"/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63">
        <v>0</v>
      </c>
      <c r="O154" s="63">
        <v>0</v>
      </c>
      <c r="P154" s="63">
        <v>0</v>
      </c>
      <c r="Q154" s="63">
        <v>0</v>
      </c>
      <c r="R154" s="64">
        <v>0</v>
      </c>
      <c r="S154" s="64">
        <v>0</v>
      </c>
    </row>
    <row r="155" spans="1:19" ht="15.75">
      <c r="A155" s="25" t="s">
        <v>24</v>
      </c>
      <c r="B155" s="62">
        <f t="shared" si="17"/>
        <v>0</v>
      </c>
      <c r="C155" s="62">
        <f t="shared" si="17"/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63">
        <v>0</v>
      </c>
      <c r="O155" s="63">
        <v>0</v>
      </c>
      <c r="P155" s="63">
        <v>0</v>
      </c>
      <c r="Q155" s="63">
        <v>0</v>
      </c>
      <c r="R155" s="64">
        <v>0</v>
      </c>
      <c r="S155" s="64">
        <v>0</v>
      </c>
    </row>
    <row r="156" spans="1:19" ht="15.75">
      <c r="A156" s="25" t="s">
        <v>25</v>
      </c>
      <c r="B156" s="62">
        <f t="shared" si="17"/>
        <v>222</v>
      </c>
      <c r="C156" s="62">
        <f t="shared" si="17"/>
        <v>0</v>
      </c>
      <c r="D156" s="63">
        <v>211</v>
      </c>
      <c r="E156" s="63">
        <v>0</v>
      </c>
      <c r="F156" s="63">
        <v>0</v>
      </c>
      <c r="G156" s="63">
        <v>0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63">
        <v>0</v>
      </c>
      <c r="R156" s="64">
        <v>11</v>
      </c>
      <c r="S156" s="64">
        <v>0</v>
      </c>
    </row>
    <row r="157" spans="1:19" ht="15.75">
      <c r="A157" s="25" t="s">
        <v>26</v>
      </c>
      <c r="B157" s="62">
        <f t="shared" si="17"/>
        <v>81</v>
      </c>
      <c r="C157" s="62">
        <f t="shared" si="17"/>
        <v>3</v>
      </c>
      <c r="D157" s="63">
        <v>81</v>
      </c>
      <c r="E157" s="63">
        <v>0</v>
      </c>
      <c r="F157" s="63">
        <v>0</v>
      </c>
      <c r="G157" s="63"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63">
        <v>0</v>
      </c>
      <c r="O157" s="63">
        <v>0</v>
      </c>
      <c r="P157" s="63">
        <v>0</v>
      </c>
      <c r="Q157" s="63">
        <v>0</v>
      </c>
      <c r="R157" s="64">
        <v>0</v>
      </c>
      <c r="S157" s="64">
        <v>3</v>
      </c>
    </row>
    <row r="158" spans="1:19" ht="15.75">
      <c r="A158" s="25" t="s">
        <v>27</v>
      </c>
      <c r="B158" s="62">
        <f t="shared" si="17"/>
        <v>1050</v>
      </c>
      <c r="C158" s="62">
        <f t="shared" si="17"/>
        <v>0</v>
      </c>
      <c r="D158" s="63">
        <v>1045</v>
      </c>
      <c r="E158" s="63">
        <v>0</v>
      </c>
      <c r="F158" s="63">
        <v>0</v>
      </c>
      <c r="G158" s="63"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63">
        <v>0</v>
      </c>
      <c r="O158" s="63">
        <v>0</v>
      </c>
      <c r="P158" s="63">
        <v>0</v>
      </c>
      <c r="Q158" s="63">
        <v>0</v>
      </c>
      <c r="R158" s="64">
        <v>5</v>
      </c>
      <c r="S158" s="64">
        <v>0</v>
      </c>
    </row>
    <row r="159" spans="1:19" ht="15.75">
      <c r="A159" s="25" t="s">
        <v>28</v>
      </c>
      <c r="B159" s="62">
        <f t="shared" si="17"/>
        <v>21</v>
      </c>
      <c r="C159" s="62">
        <f t="shared" si="17"/>
        <v>0</v>
      </c>
      <c r="D159" s="63">
        <v>13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O159" s="63">
        <v>0</v>
      </c>
      <c r="P159" s="63">
        <v>0</v>
      </c>
      <c r="Q159" s="63">
        <v>0</v>
      </c>
      <c r="R159" s="64">
        <v>8</v>
      </c>
      <c r="S159" s="64">
        <v>0</v>
      </c>
    </row>
    <row r="160" spans="1:19" ht="15.75">
      <c r="A160" s="25" t="s">
        <v>29</v>
      </c>
      <c r="B160" s="62">
        <f t="shared" si="17"/>
        <v>281</v>
      </c>
      <c r="C160" s="62">
        <f t="shared" si="17"/>
        <v>336</v>
      </c>
      <c r="D160" s="63">
        <v>2</v>
      </c>
      <c r="E160" s="63">
        <v>0</v>
      </c>
      <c r="F160" s="63">
        <v>0</v>
      </c>
      <c r="G160" s="63">
        <v>0</v>
      </c>
      <c r="H160" s="63">
        <v>0</v>
      </c>
      <c r="I160" s="63">
        <v>0</v>
      </c>
      <c r="J160" s="63">
        <v>1</v>
      </c>
      <c r="K160" s="63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63">
        <v>0</v>
      </c>
      <c r="R160" s="64">
        <v>278</v>
      </c>
      <c r="S160" s="64">
        <v>336</v>
      </c>
    </row>
    <row r="161" spans="1:19" ht="15.75">
      <c r="A161" s="25" t="s">
        <v>30</v>
      </c>
      <c r="B161" s="62">
        <f t="shared" si="17"/>
        <v>106</v>
      </c>
      <c r="C161" s="62">
        <f t="shared" si="17"/>
        <v>0</v>
      </c>
      <c r="D161" s="63">
        <v>106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63">
        <v>0</v>
      </c>
      <c r="R161" s="64">
        <v>0</v>
      </c>
      <c r="S161" s="64">
        <v>0</v>
      </c>
    </row>
    <row r="162" spans="1:19" ht="15.75">
      <c r="A162" s="25" t="s">
        <v>31</v>
      </c>
      <c r="B162" s="62">
        <f t="shared" si="17"/>
        <v>0</v>
      </c>
      <c r="C162" s="62">
        <f t="shared" si="17"/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0</v>
      </c>
      <c r="I162" s="63">
        <v>0</v>
      </c>
      <c r="J162" s="63">
        <v>0</v>
      </c>
      <c r="K162" s="63">
        <v>0</v>
      </c>
      <c r="L162" s="63">
        <v>0</v>
      </c>
      <c r="M162" s="63">
        <v>0</v>
      </c>
      <c r="N162" s="63">
        <v>0</v>
      </c>
      <c r="O162" s="63">
        <v>0</v>
      </c>
      <c r="P162" s="63">
        <v>0</v>
      </c>
      <c r="Q162" s="63">
        <v>0</v>
      </c>
      <c r="R162" s="64">
        <v>0</v>
      </c>
      <c r="S162" s="64">
        <v>0</v>
      </c>
    </row>
    <row r="163" spans="1:19" ht="15.75">
      <c r="A163" s="25" t="s">
        <v>32</v>
      </c>
      <c r="B163" s="62">
        <f t="shared" si="17"/>
        <v>0</v>
      </c>
      <c r="C163" s="62">
        <f t="shared" si="17"/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63">
        <v>0</v>
      </c>
      <c r="O163" s="63">
        <v>0</v>
      </c>
      <c r="P163" s="63">
        <v>0</v>
      </c>
      <c r="Q163" s="63">
        <v>0</v>
      </c>
      <c r="R163" s="64">
        <v>0</v>
      </c>
      <c r="S163" s="64">
        <v>0</v>
      </c>
    </row>
    <row r="164" spans="1:19" ht="15.75">
      <c r="A164" s="25" t="s">
        <v>33</v>
      </c>
      <c r="B164" s="62">
        <f t="shared" si="17"/>
        <v>0</v>
      </c>
      <c r="C164" s="62">
        <f t="shared" si="17"/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  <c r="O164" s="63">
        <v>0</v>
      </c>
      <c r="P164" s="63">
        <v>0</v>
      </c>
      <c r="Q164" s="63">
        <v>0</v>
      </c>
      <c r="R164" s="64">
        <v>0</v>
      </c>
      <c r="S164" s="64">
        <v>0</v>
      </c>
    </row>
    <row r="165" spans="1:19" ht="15.75">
      <c r="A165" s="25" t="s">
        <v>34</v>
      </c>
      <c r="B165" s="62">
        <f t="shared" si="17"/>
        <v>872</v>
      </c>
      <c r="C165" s="62">
        <f t="shared" si="17"/>
        <v>0</v>
      </c>
      <c r="D165" s="63">
        <v>872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63">
        <v>0</v>
      </c>
      <c r="O165" s="63">
        <v>0</v>
      </c>
      <c r="P165" s="63">
        <v>0</v>
      </c>
      <c r="Q165" s="63">
        <v>0</v>
      </c>
      <c r="R165" s="64">
        <v>0</v>
      </c>
      <c r="S165" s="64">
        <v>0</v>
      </c>
    </row>
    <row r="166" spans="1:19" ht="15.75">
      <c r="A166" s="25" t="s">
        <v>35</v>
      </c>
      <c r="B166" s="62">
        <f t="shared" si="17"/>
        <v>0</v>
      </c>
      <c r="C166" s="62">
        <f t="shared" si="17"/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63">
        <v>0</v>
      </c>
      <c r="O166" s="63">
        <v>0</v>
      </c>
      <c r="P166" s="63">
        <v>0</v>
      </c>
      <c r="Q166" s="63">
        <v>0</v>
      </c>
      <c r="R166" s="64">
        <v>0</v>
      </c>
      <c r="S166" s="64">
        <v>0</v>
      </c>
    </row>
    <row r="167" spans="1:19" ht="15.75">
      <c r="A167" s="25" t="s">
        <v>36</v>
      </c>
      <c r="B167" s="62">
        <f t="shared" si="17"/>
        <v>0</v>
      </c>
      <c r="C167" s="62">
        <f t="shared" si="17"/>
        <v>0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63">
        <v>0</v>
      </c>
      <c r="O167" s="63">
        <v>0</v>
      </c>
      <c r="P167" s="63">
        <v>0</v>
      </c>
      <c r="Q167" s="63">
        <v>0</v>
      </c>
      <c r="R167" s="64">
        <v>0</v>
      </c>
      <c r="S167" s="64">
        <v>0</v>
      </c>
    </row>
    <row r="168" spans="1:19" ht="15.75">
      <c r="A168" s="25" t="s">
        <v>37</v>
      </c>
      <c r="B168" s="62">
        <f t="shared" si="17"/>
        <v>0</v>
      </c>
      <c r="C168" s="62">
        <f t="shared" si="17"/>
        <v>0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63">
        <v>0</v>
      </c>
      <c r="O168" s="63">
        <v>0</v>
      </c>
      <c r="P168" s="63">
        <v>0</v>
      </c>
      <c r="Q168" s="63">
        <v>0</v>
      </c>
      <c r="R168" s="64">
        <v>0</v>
      </c>
      <c r="S168" s="64">
        <v>0</v>
      </c>
    </row>
    <row r="169" spans="1:19" ht="15.75">
      <c r="A169" s="25" t="s">
        <v>38</v>
      </c>
      <c r="B169" s="62">
        <f t="shared" si="17"/>
        <v>41</v>
      </c>
      <c r="C169" s="62">
        <f t="shared" si="17"/>
        <v>0</v>
      </c>
      <c r="D169" s="63">
        <v>11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63">
        <v>0</v>
      </c>
      <c r="O169" s="63">
        <v>0</v>
      </c>
      <c r="P169" s="63">
        <v>0</v>
      </c>
      <c r="Q169" s="63">
        <v>0</v>
      </c>
      <c r="R169" s="64">
        <v>30</v>
      </c>
      <c r="S169" s="64">
        <v>0</v>
      </c>
    </row>
    <row r="170" spans="1:19" ht="15.75">
      <c r="A170" s="25" t="s">
        <v>39</v>
      </c>
      <c r="B170" s="62">
        <f t="shared" si="17"/>
        <v>0</v>
      </c>
      <c r="C170" s="62">
        <f t="shared" si="17"/>
        <v>0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63">
        <v>0</v>
      </c>
      <c r="O170" s="63">
        <v>0</v>
      </c>
      <c r="P170" s="63">
        <v>0</v>
      </c>
      <c r="Q170" s="63">
        <v>0</v>
      </c>
      <c r="R170" s="64">
        <v>0</v>
      </c>
      <c r="S170" s="64">
        <v>0</v>
      </c>
    </row>
    <row r="171" spans="1:19" ht="15.75">
      <c r="A171" s="25" t="s">
        <v>40</v>
      </c>
      <c r="B171" s="62">
        <f t="shared" si="17"/>
        <v>0</v>
      </c>
      <c r="C171" s="62">
        <f t="shared" si="17"/>
        <v>0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63">
        <v>0</v>
      </c>
      <c r="O171" s="63">
        <v>0</v>
      </c>
      <c r="P171" s="63">
        <v>0</v>
      </c>
      <c r="Q171" s="63">
        <v>0</v>
      </c>
      <c r="R171" s="64">
        <v>0</v>
      </c>
      <c r="S171" s="64">
        <v>0</v>
      </c>
    </row>
    <row r="172" spans="1:19" ht="15.75">
      <c r="A172" s="25" t="s">
        <v>41</v>
      </c>
      <c r="B172" s="62">
        <f t="shared" si="17"/>
        <v>74</v>
      </c>
      <c r="C172" s="62">
        <f t="shared" si="17"/>
        <v>0</v>
      </c>
      <c r="D172" s="63">
        <v>69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3</v>
      </c>
      <c r="K172" s="63">
        <v>0</v>
      </c>
      <c r="L172" s="63">
        <v>0</v>
      </c>
      <c r="M172" s="63">
        <v>0</v>
      </c>
      <c r="N172" s="63">
        <v>0</v>
      </c>
      <c r="O172" s="63">
        <v>0</v>
      </c>
      <c r="P172" s="63">
        <v>0</v>
      </c>
      <c r="Q172" s="63">
        <v>0</v>
      </c>
      <c r="R172" s="64">
        <v>2</v>
      </c>
      <c r="S172" s="64">
        <v>0</v>
      </c>
    </row>
    <row r="173" spans="1:19" ht="15.75">
      <c r="A173" s="25" t="s">
        <v>42</v>
      </c>
      <c r="B173" s="62">
        <f t="shared" si="17"/>
        <v>314</v>
      </c>
      <c r="C173" s="62">
        <f t="shared" si="17"/>
        <v>3</v>
      </c>
      <c r="D173" s="63">
        <v>311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63">
        <v>0</v>
      </c>
      <c r="O173" s="63">
        <v>0</v>
      </c>
      <c r="P173" s="63">
        <v>0</v>
      </c>
      <c r="Q173" s="63">
        <v>0</v>
      </c>
      <c r="R173" s="64">
        <v>3</v>
      </c>
      <c r="S173" s="64">
        <v>3</v>
      </c>
    </row>
    <row r="174" spans="1:19" ht="15.75">
      <c r="A174" s="25" t="s">
        <v>43</v>
      </c>
      <c r="B174" s="62">
        <f t="shared" si="17"/>
        <v>0</v>
      </c>
      <c r="C174" s="62">
        <f t="shared" si="17"/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0</v>
      </c>
      <c r="P174" s="63">
        <v>0</v>
      </c>
      <c r="Q174" s="63">
        <v>0</v>
      </c>
      <c r="R174" s="64">
        <v>0</v>
      </c>
      <c r="S174" s="64">
        <v>0</v>
      </c>
    </row>
    <row r="175" spans="1:19" ht="15.75">
      <c r="A175" s="25" t="s">
        <v>44</v>
      </c>
      <c r="B175" s="62">
        <f t="shared" si="17"/>
        <v>0</v>
      </c>
      <c r="C175" s="62">
        <f t="shared" si="17"/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63">
        <v>0</v>
      </c>
      <c r="O175" s="63">
        <v>0</v>
      </c>
      <c r="P175" s="63">
        <v>0</v>
      </c>
      <c r="Q175" s="63">
        <v>0</v>
      </c>
      <c r="R175" s="64">
        <v>0</v>
      </c>
      <c r="S175" s="64">
        <v>0</v>
      </c>
    </row>
    <row r="176" spans="1:19" ht="15.75">
      <c r="A176" s="25" t="s">
        <v>45</v>
      </c>
      <c r="B176" s="62">
        <f t="shared" si="17"/>
        <v>18</v>
      </c>
      <c r="C176" s="62">
        <f t="shared" si="17"/>
        <v>1</v>
      </c>
      <c r="D176" s="63">
        <v>3</v>
      </c>
      <c r="E176" s="63">
        <v>1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63">
        <v>0</v>
      </c>
      <c r="O176" s="63">
        <v>0</v>
      </c>
      <c r="P176" s="63">
        <v>0</v>
      </c>
      <c r="Q176" s="63">
        <v>0</v>
      </c>
      <c r="R176" s="64">
        <v>15</v>
      </c>
      <c r="S176" s="64">
        <v>0</v>
      </c>
    </row>
    <row r="177" spans="1:19" ht="15.75">
      <c r="A177" s="25" t="s">
        <v>46</v>
      </c>
      <c r="B177" s="62">
        <f t="shared" si="17"/>
        <v>0</v>
      </c>
      <c r="C177" s="62">
        <f t="shared" si="17"/>
        <v>0</v>
      </c>
      <c r="D177" s="63">
        <v>0</v>
      </c>
      <c r="E177" s="63">
        <v>0</v>
      </c>
      <c r="F177" s="63">
        <v>0</v>
      </c>
      <c r="G177" s="63">
        <v>0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v>0</v>
      </c>
      <c r="N177" s="63">
        <v>0</v>
      </c>
      <c r="O177" s="63">
        <v>0</v>
      </c>
      <c r="P177" s="63">
        <v>0</v>
      </c>
      <c r="Q177" s="63">
        <v>0</v>
      </c>
      <c r="R177" s="64">
        <v>0</v>
      </c>
      <c r="S177" s="64">
        <v>0</v>
      </c>
    </row>
    <row r="178" spans="1:19" ht="15.75">
      <c r="A178" s="25" t="s">
        <v>47</v>
      </c>
      <c r="B178" s="62">
        <f t="shared" si="17"/>
        <v>12</v>
      </c>
      <c r="C178" s="62">
        <f t="shared" si="17"/>
        <v>0</v>
      </c>
      <c r="D178" s="63">
        <v>12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63">
        <v>0</v>
      </c>
      <c r="R178" s="64">
        <v>0</v>
      </c>
      <c r="S178" s="64">
        <v>0</v>
      </c>
    </row>
    <row r="179" spans="1:19" ht="15.75">
      <c r="A179" s="25" t="s">
        <v>48</v>
      </c>
      <c r="B179" s="62">
        <f t="shared" si="17"/>
        <v>0</v>
      </c>
      <c r="C179" s="62">
        <f t="shared" si="17"/>
        <v>0</v>
      </c>
      <c r="D179" s="63">
        <v>0</v>
      </c>
      <c r="E179" s="63">
        <v>0</v>
      </c>
      <c r="F179" s="63">
        <v>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63">
        <v>0</v>
      </c>
      <c r="O179" s="63">
        <v>0</v>
      </c>
      <c r="P179" s="63">
        <v>0</v>
      </c>
      <c r="Q179" s="63">
        <v>0</v>
      </c>
      <c r="R179" s="64">
        <v>0</v>
      </c>
      <c r="S179" s="64">
        <v>0</v>
      </c>
    </row>
    <row r="180" spans="1:19" ht="15.75">
      <c r="A180" s="25" t="s">
        <v>49</v>
      </c>
      <c r="B180" s="62">
        <f t="shared" si="17"/>
        <v>12</v>
      </c>
      <c r="C180" s="62">
        <f t="shared" si="17"/>
        <v>0</v>
      </c>
      <c r="D180" s="63">
        <v>1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63">
        <v>0</v>
      </c>
      <c r="O180" s="63">
        <v>0</v>
      </c>
      <c r="P180" s="63">
        <v>0</v>
      </c>
      <c r="Q180" s="63">
        <v>0</v>
      </c>
      <c r="R180" s="64">
        <v>11</v>
      </c>
      <c r="S180" s="64">
        <v>0</v>
      </c>
    </row>
    <row r="181" spans="1:19" ht="15.75">
      <c r="A181" s="25" t="s">
        <v>50</v>
      </c>
      <c r="B181" s="62">
        <f t="shared" si="17"/>
        <v>0</v>
      </c>
      <c r="C181" s="62">
        <f t="shared" si="17"/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63">
        <v>0</v>
      </c>
      <c r="O181" s="63">
        <v>0</v>
      </c>
      <c r="P181" s="63">
        <v>0</v>
      </c>
      <c r="Q181" s="63">
        <v>0</v>
      </c>
      <c r="R181" s="64">
        <v>0</v>
      </c>
      <c r="S181" s="64">
        <v>0</v>
      </c>
    </row>
    <row r="182" spans="1:19" ht="15.75">
      <c r="A182" s="25" t="s">
        <v>51</v>
      </c>
      <c r="B182" s="62">
        <f t="shared" si="17"/>
        <v>0</v>
      </c>
      <c r="C182" s="62">
        <f t="shared" si="17"/>
        <v>0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63">
        <v>0</v>
      </c>
      <c r="O182" s="63">
        <v>0</v>
      </c>
      <c r="P182" s="63">
        <v>0</v>
      </c>
      <c r="Q182" s="63">
        <v>0</v>
      </c>
      <c r="R182" s="64">
        <v>0</v>
      </c>
      <c r="S182" s="64">
        <v>0</v>
      </c>
    </row>
    <row r="183" spans="1:19" ht="15.75">
      <c r="A183" s="25"/>
      <c r="B183" s="62"/>
      <c r="C183" s="62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</row>
    <row r="184" spans="1:19" ht="15.75">
      <c r="A184" s="24" t="s">
        <v>52</v>
      </c>
      <c r="B184" s="62">
        <f t="shared" ref="B184:Q184" si="18">SUM(B185:B189)</f>
        <v>774</v>
      </c>
      <c r="C184" s="61">
        <f t="shared" si="18"/>
        <v>0</v>
      </c>
      <c r="D184" s="65">
        <v>246</v>
      </c>
      <c r="E184" s="65">
        <f t="shared" si="18"/>
        <v>0</v>
      </c>
      <c r="F184" s="65">
        <v>262</v>
      </c>
      <c r="G184" s="65">
        <f t="shared" si="18"/>
        <v>0</v>
      </c>
      <c r="H184" s="65">
        <v>2</v>
      </c>
      <c r="I184" s="65">
        <f t="shared" si="18"/>
        <v>0</v>
      </c>
      <c r="J184" s="65">
        <f t="shared" si="18"/>
        <v>0</v>
      </c>
      <c r="K184" s="65">
        <f t="shared" si="18"/>
        <v>0</v>
      </c>
      <c r="L184" s="65">
        <f t="shared" si="18"/>
        <v>0</v>
      </c>
      <c r="M184" s="65">
        <f t="shared" si="18"/>
        <v>0</v>
      </c>
      <c r="N184" s="65">
        <f t="shared" si="18"/>
        <v>0</v>
      </c>
      <c r="O184" s="65">
        <f t="shared" si="18"/>
        <v>0</v>
      </c>
      <c r="P184" s="65">
        <f t="shared" si="18"/>
        <v>0</v>
      </c>
      <c r="Q184" s="65">
        <f t="shared" si="18"/>
        <v>0</v>
      </c>
      <c r="R184" s="65">
        <v>0</v>
      </c>
      <c r="S184" s="65">
        <v>0</v>
      </c>
    </row>
    <row r="185" spans="1:19" ht="15.75">
      <c r="A185" s="25" t="s">
        <v>53</v>
      </c>
      <c r="B185" s="62">
        <f t="shared" ref="B185:F189" si="19">SUM(D185+F185+H185+J185+L185+N185+P185+R185)</f>
        <v>0</v>
      </c>
      <c r="C185" s="62">
        <f t="shared" si="19"/>
        <v>0</v>
      </c>
      <c r="D185" s="62">
        <f t="shared" si="19"/>
        <v>0</v>
      </c>
      <c r="E185" s="27">
        <v>0</v>
      </c>
      <c r="F185" s="62">
        <f t="shared" si="19"/>
        <v>0</v>
      </c>
      <c r="G185" s="27">
        <v>0</v>
      </c>
      <c r="H185" s="35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</row>
    <row r="186" spans="1:19" ht="15.75">
      <c r="A186" s="25" t="s">
        <v>54</v>
      </c>
      <c r="B186" s="62">
        <f t="shared" si="19"/>
        <v>246</v>
      </c>
      <c r="C186" s="62">
        <f t="shared" si="19"/>
        <v>0</v>
      </c>
      <c r="D186" s="63">
        <v>246</v>
      </c>
      <c r="E186" s="63">
        <v>0</v>
      </c>
      <c r="F186" s="63">
        <v>0</v>
      </c>
      <c r="G186" s="63">
        <v>0</v>
      </c>
      <c r="H186" s="63">
        <v>0</v>
      </c>
      <c r="I186" s="63">
        <v>0</v>
      </c>
      <c r="J186" s="63">
        <v>0</v>
      </c>
      <c r="K186" s="63">
        <v>0</v>
      </c>
      <c r="L186" s="63">
        <v>0</v>
      </c>
      <c r="M186" s="63">
        <v>0</v>
      </c>
      <c r="N186" s="63">
        <v>0</v>
      </c>
      <c r="O186" s="63">
        <v>0</v>
      </c>
      <c r="P186" s="63">
        <v>0</v>
      </c>
      <c r="Q186" s="63">
        <v>0</v>
      </c>
      <c r="R186" s="64">
        <v>0</v>
      </c>
      <c r="S186" s="64">
        <v>0</v>
      </c>
    </row>
    <row r="187" spans="1:19" ht="15.75">
      <c r="A187" s="25" t="s">
        <v>55</v>
      </c>
      <c r="B187" s="62">
        <f t="shared" si="19"/>
        <v>528</v>
      </c>
      <c r="C187" s="66">
        <v>0</v>
      </c>
      <c r="D187" s="62">
        <f t="shared" si="19"/>
        <v>264</v>
      </c>
      <c r="E187" s="63">
        <v>0</v>
      </c>
      <c r="F187" s="63">
        <v>262</v>
      </c>
      <c r="G187" s="63">
        <v>0</v>
      </c>
      <c r="H187" s="63">
        <v>2</v>
      </c>
      <c r="I187" s="63">
        <v>0</v>
      </c>
      <c r="J187" s="63">
        <v>0</v>
      </c>
      <c r="K187" s="63">
        <v>0</v>
      </c>
      <c r="L187" s="63">
        <v>0</v>
      </c>
      <c r="M187" s="63">
        <v>0</v>
      </c>
      <c r="N187" s="63">
        <v>0</v>
      </c>
      <c r="O187" s="63">
        <v>0</v>
      </c>
      <c r="P187" s="64">
        <v>0</v>
      </c>
      <c r="Q187" s="64">
        <v>0</v>
      </c>
      <c r="R187" s="62">
        <f t="shared" ref="R187" si="20">SUM(T187+V187+X187+Z187+AB187+AD187+AF187+AH187)</f>
        <v>0</v>
      </c>
      <c r="S187" s="27">
        <v>0</v>
      </c>
    </row>
    <row r="188" spans="1:19" ht="15.75">
      <c r="A188" s="25" t="s">
        <v>56</v>
      </c>
      <c r="B188" s="62">
        <f t="shared" si="19"/>
        <v>0</v>
      </c>
      <c r="C188" s="62">
        <f>SUM(E188+G188+I188+K188+M188+O188+Q188+S188)</f>
        <v>0</v>
      </c>
      <c r="D188" s="62">
        <f t="shared" si="19"/>
        <v>0</v>
      </c>
      <c r="E188" s="35">
        <v>0</v>
      </c>
      <c r="F188" s="62">
        <f t="shared" si="19"/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</row>
    <row r="189" spans="1:19" ht="15.75">
      <c r="A189" s="38" t="s">
        <v>57</v>
      </c>
      <c r="B189" s="67">
        <f t="shared" si="19"/>
        <v>0</v>
      </c>
      <c r="C189" s="67">
        <f>SUM(E189+G189+I189+K189+M189+O189+Q189+S189)</f>
        <v>0</v>
      </c>
      <c r="D189" s="67">
        <f t="shared" si="19"/>
        <v>0</v>
      </c>
      <c r="E189" s="37">
        <v>0</v>
      </c>
      <c r="F189" s="67">
        <f t="shared" si="19"/>
        <v>0</v>
      </c>
      <c r="G189" s="37">
        <v>0</v>
      </c>
      <c r="H189" s="68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</row>
    <row r="190" spans="1:19">
      <c r="A190" s="39" t="s">
        <v>58</v>
      </c>
      <c r="B190" s="58"/>
      <c r="C190" s="58"/>
      <c r="D190" s="58"/>
      <c r="E190" s="58"/>
      <c r="F190" s="58"/>
      <c r="G190" s="58"/>
      <c r="H190" s="58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>
      <c r="A191" s="41" t="s">
        <v>59</v>
      </c>
      <c r="B191" s="58"/>
      <c r="C191" s="58"/>
      <c r="D191" s="58"/>
      <c r="E191" s="58"/>
      <c r="F191" s="58"/>
      <c r="G191" s="58"/>
      <c r="H191" s="5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>
      <c r="A192" s="41" t="s">
        <v>60</v>
      </c>
      <c r="B192" s="58"/>
      <c r="C192" s="58"/>
      <c r="D192" s="58"/>
      <c r="E192" s="58"/>
      <c r="F192" s="58"/>
      <c r="G192" s="58"/>
      <c r="H192" s="5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>
      <c r="A193" s="1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</sheetData>
  <mergeCells count="38">
    <mergeCell ref="A6:P6"/>
    <mergeCell ref="A8:P8"/>
    <mergeCell ref="A10:A13"/>
    <mergeCell ref="C11:D12"/>
    <mergeCell ref="E11:F12"/>
    <mergeCell ref="G11:H12"/>
    <mergeCell ref="I11:J12"/>
    <mergeCell ref="K11:P11"/>
    <mergeCell ref="K12:L12"/>
    <mergeCell ref="M12:N12"/>
    <mergeCell ref="O12:P12"/>
    <mergeCell ref="B10:B13"/>
    <mergeCell ref="C10:P10"/>
    <mergeCell ref="O75:P75"/>
    <mergeCell ref="A70:N70"/>
    <mergeCell ref="A74:B76"/>
    <mergeCell ref="A135:S135"/>
    <mergeCell ref="A137:S137"/>
    <mergeCell ref="A72:P72"/>
    <mergeCell ref="C74:N74"/>
    <mergeCell ref="C75:D75"/>
    <mergeCell ref="E75:F75"/>
    <mergeCell ref="G75:H75"/>
    <mergeCell ref="I75:J75"/>
    <mergeCell ref="K75:L75"/>
    <mergeCell ref="M75:N75"/>
    <mergeCell ref="A138:S138"/>
    <mergeCell ref="A139:A141"/>
    <mergeCell ref="D140:E140"/>
    <mergeCell ref="F140:G140"/>
    <mergeCell ref="H140:I140"/>
    <mergeCell ref="J140:K140"/>
    <mergeCell ref="L140:M140"/>
    <mergeCell ref="N140:O140"/>
    <mergeCell ref="P140:Q140"/>
    <mergeCell ref="R140:S140"/>
    <mergeCell ref="B139:C140"/>
    <mergeCell ref="D139:S139"/>
  </mergeCells>
  <phoneticPr fontId="6" type="noConversion"/>
  <printOptions horizontalCentered="1" verticalCentered="1"/>
  <pageMargins left="0.98425196850393704" right="0" top="0" bottom="0.59055118110236227" header="0" footer="0"/>
  <pageSetup scale="33" firstPageNumber="831" fitToHeight="0" orientation="landscape" horizontalDpi="300" verticalDpi="300" r:id="rId1"/>
  <headerFooter alignWithMargins="0"/>
  <rowBreaks count="2" manualBreakCount="2">
    <brk id="64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19.9_2014</vt:lpstr>
      <vt:lpstr>'19.9_2014'!Área_de_impresión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2015-03-17T21:03:01Z</cp:lastPrinted>
  <dcterms:created xsi:type="dcterms:W3CDTF">2009-02-19T12:59:09Z</dcterms:created>
  <dcterms:modified xsi:type="dcterms:W3CDTF">2015-05-08T19:41:38Z</dcterms:modified>
</cp:coreProperties>
</file>